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ustafa Hussain\Dropbox\magdi\000 - المنتهي\233 - جمعية الدعوة والإرشاد وتوعية الجاليات بمكة المكرمة\تقارير ربعية\"/>
    </mc:Choice>
  </mc:AlternateContent>
  <xr:revisionPtr revIDLastSave="0" documentId="13_ncr:1_{1CF8F82B-EC27-4521-A03D-E717A6C73478}" xr6:coauthVersionLast="47" xr6:coauthVersionMax="47" xr10:uidLastSave="{00000000-0000-0000-0000-000000000000}"/>
  <bookViews>
    <workbookView xWindow="8595" yWindow="2325" windowWidth="11595" windowHeight="8595" tabRatio="899" firstSheet="5" activeTab="7" xr2:uid="{00000000-000D-0000-FFFF-FFFF00000000}"/>
  </bookViews>
  <sheets>
    <sheet name="الغلاف " sheetId="13" r:id="rId1"/>
    <sheet name="السجلات والمستندات " sheetId="14" r:id="rId2"/>
    <sheet name="تقرير الايرادات والتبرعات " sheetId="2" r:id="rId3"/>
    <sheet name="تقرير المصروفات " sheetId="1" r:id="rId4"/>
    <sheet name="الملاحظات " sheetId="5" r:id="rId5"/>
    <sheet name="بيانات الاصول " sheetId="3" r:id="rId6"/>
    <sheet name="بيانات الالتزامات وصافي الاصول" sheetId="4" r:id="rId7"/>
    <sheet name="مصاريف الزكاة 1" sheetId="11" r:id="rId8"/>
    <sheet name="تقرير ايرادات ومصروفات مقيدة" sheetId="12" r:id="rId9"/>
  </sheets>
  <externalReferences>
    <externalReference r:id="rId10"/>
  </externalReferences>
  <definedNames>
    <definedName name="_xlnm._FilterDatabase" localSheetId="3" hidden="1">'تقرير المصروفات '!$A$4:$Q$295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48" i="12" l="1"/>
  <c r="I49" i="12"/>
  <c r="E222" i="1" l="1"/>
  <c r="D126" i="1"/>
  <c r="D27" i="1"/>
  <c r="G16" i="12"/>
  <c r="N8" i="2"/>
  <c r="O8" i="2" s="1"/>
  <c r="M8" i="2"/>
  <c r="M9" i="2"/>
  <c r="C22" i="1" l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7" i="1"/>
  <c r="C6" i="1"/>
  <c r="C5" i="1"/>
  <c r="D25" i="2"/>
  <c r="E25" i="2"/>
  <c r="F25" i="2"/>
  <c r="G25" i="2"/>
  <c r="H25" i="2"/>
  <c r="I25" i="2"/>
  <c r="J25" i="2"/>
  <c r="K25" i="2"/>
  <c r="C25" i="2"/>
  <c r="D19" i="2"/>
  <c r="E19" i="2"/>
  <c r="F19" i="2"/>
  <c r="G19" i="2"/>
  <c r="H19" i="2"/>
  <c r="I19" i="2"/>
  <c r="J19" i="2"/>
  <c r="K19" i="2"/>
  <c r="C19" i="2"/>
  <c r="D12" i="2"/>
  <c r="E12" i="2"/>
  <c r="F12" i="2"/>
  <c r="G12" i="2"/>
  <c r="H12" i="2"/>
  <c r="I12" i="2"/>
  <c r="J12" i="2"/>
  <c r="K12" i="2"/>
  <c r="C12" i="2"/>
  <c r="M5" i="2"/>
  <c r="K26" i="2" l="1"/>
  <c r="G26" i="2"/>
  <c r="F26" i="2"/>
  <c r="J26" i="2"/>
  <c r="M12" i="2"/>
  <c r="C26" i="2"/>
  <c r="H26" i="2"/>
  <c r="D26" i="2"/>
  <c r="I26" i="2"/>
  <c r="E26" i="2"/>
  <c r="B8" i="11"/>
  <c r="E29" i="4"/>
  <c r="E23" i="4"/>
  <c r="D23" i="4"/>
  <c r="E13" i="4"/>
  <c r="D13" i="4"/>
  <c r="D31" i="3"/>
  <c r="C31" i="3"/>
  <c r="D22" i="3"/>
  <c r="C22" i="3"/>
  <c r="D15" i="3"/>
  <c r="C15" i="3"/>
  <c r="D293" i="1"/>
  <c r="E293" i="1"/>
  <c r="F293" i="1"/>
  <c r="G293" i="1"/>
  <c r="H293" i="1"/>
  <c r="I293" i="1"/>
  <c r="J293" i="1"/>
  <c r="C293" i="1"/>
  <c r="E31" i="4" l="1"/>
  <c r="D33" i="3"/>
  <c r="C33" i="3"/>
  <c r="M6" i="2"/>
  <c r="N6" i="2"/>
  <c r="M7" i="2"/>
  <c r="N7" i="2"/>
  <c r="N9" i="2"/>
  <c r="M10" i="2"/>
  <c r="N10" i="2"/>
  <c r="M11" i="2"/>
  <c r="N11" i="2"/>
  <c r="N12" i="2"/>
  <c r="O12" i="2" s="1"/>
  <c r="M13" i="2"/>
  <c r="N13" i="2"/>
  <c r="M14" i="2"/>
  <c r="N14" i="2"/>
  <c r="M15" i="2"/>
  <c r="N15" i="2"/>
  <c r="M16" i="2"/>
  <c r="N16" i="2"/>
  <c r="M17" i="2"/>
  <c r="N17" i="2"/>
  <c r="M18" i="2"/>
  <c r="N18" i="2"/>
  <c r="M19" i="2"/>
  <c r="N19" i="2"/>
  <c r="M20" i="2"/>
  <c r="N20" i="2"/>
  <c r="M21" i="2"/>
  <c r="N21" i="2"/>
  <c r="M22" i="2"/>
  <c r="N22" i="2"/>
  <c r="M23" i="2"/>
  <c r="N23" i="2"/>
  <c r="M24" i="2"/>
  <c r="N24" i="2"/>
  <c r="M25" i="2"/>
  <c r="N25" i="2"/>
  <c r="M26" i="2"/>
  <c r="N26" i="2"/>
  <c r="N5" i="2"/>
  <c r="O5" i="2" s="1"/>
  <c r="I8" i="12"/>
  <c r="I9" i="12"/>
  <c r="I10" i="12"/>
  <c r="I11" i="12"/>
  <c r="I12" i="12"/>
  <c r="I13" i="12"/>
  <c r="I14" i="12"/>
  <c r="I15" i="12"/>
  <c r="I16" i="12"/>
  <c r="I17" i="12"/>
  <c r="I18" i="12"/>
  <c r="I19" i="12"/>
  <c r="I20" i="12"/>
  <c r="I21" i="12"/>
  <c r="I22" i="12"/>
  <c r="I23" i="12"/>
  <c r="I24" i="12"/>
  <c r="I25" i="12"/>
  <c r="I26" i="12"/>
  <c r="I27" i="12"/>
  <c r="I28" i="12"/>
  <c r="I29" i="12"/>
  <c r="I30" i="12"/>
  <c r="I31" i="12"/>
  <c r="I32" i="12"/>
  <c r="I33" i="12"/>
  <c r="I34" i="12"/>
  <c r="I35" i="12"/>
  <c r="I36" i="12"/>
  <c r="I37" i="12"/>
  <c r="I38" i="12"/>
  <c r="I39" i="12"/>
  <c r="I40" i="12"/>
  <c r="I41" i="12"/>
  <c r="I42" i="12"/>
  <c r="I43" i="12"/>
  <c r="I44" i="12"/>
  <c r="I45" i="12"/>
  <c r="I46" i="12"/>
  <c r="I47" i="12"/>
  <c r="I7" i="12"/>
  <c r="G48" i="12"/>
  <c r="I48" i="12" s="1"/>
  <c r="D39" i="3" l="1"/>
  <c r="O11" i="2"/>
  <c r="O16" i="2"/>
  <c r="O23" i="2"/>
  <c r="O19" i="2"/>
  <c r="O10" i="2"/>
  <c r="O14" i="2"/>
  <c r="O26" i="2"/>
  <c r="O25" i="2"/>
  <c r="O15" i="2"/>
  <c r="O18" i="2"/>
  <c r="O21" i="2"/>
  <c r="O22" i="2"/>
  <c r="O6" i="2"/>
  <c r="O24" i="2"/>
  <c r="O17" i="2"/>
  <c r="O13" i="2"/>
  <c r="O9" i="2"/>
  <c r="O20" i="2"/>
  <c r="O7" i="2"/>
  <c r="I50" i="12"/>
  <c r="D29" i="4" l="1"/>
  <c r="D31" i="4" s="1"/>
  <c r="C39" i="3" s="1"/>
  <c r="B17" i="11"/>
  <c r="B19" i="11" l="1"/>
</calcChain>
</file>

<file path=xl/sharedStrings.xml><?xml version="1.0" encoding="utf-8"?>
<sst xmlns="http://schemas.openxmlformats.org/spreadsheetml/2006/main" count="574" uniqueCount="451">
  <si>
    <t xml:space="preserve">رقم الحساب </t>
  </si>
  <si>
    <t xml:space="preserve">المبلغ </t>
  </si>
  <si>
    <t xml:space="preserve">مصاريف البرامج والأنشطة </t>
  </si>
  <si>
    <t xml:space="preserve">مصاريف الأوقاف </t>
  </si>
  <si>
    <t xml:space="preserve">مصاريف مراكز جمع الأموال </t>
  </si>
  <si>
    <t>تكاليف العاملين / الموظفين</t>
  </si>
  <si>
    <t>الرواتب والأجور النقدية</t>
  </si>
  <si>
    <t>مزايا وحوافز</t>
  </si>
  <si>
    <t xml:space="preserve">التكاليف التشغيلية </t>
  </si>
  <si>
    <t>المستهلكات</t>
  </si>
  <si>
    <t xml:space="preserve">الصيانة والإصلاح </t>
  </si>
  <si>
    <t xml:space="preserve">المنافع والخدمات والتأمين </t>
  </si>
  <si>
    <t xml:space="preserve">تكاليف تشغيلة أخرى </t>
  </si>
  <si>
    <t>مصاريف الإستهلاك والاستنفاذ</t>
  </si>
  <si>
    <t xml:space="preserve">مصاريف إدارية وعمومية  أخرى </t>
  </si>
  <si>
    <t xml:space="preserve">خسائر  بيع أصول </t>
  </si>
  <si>
    <t xml:space="preserve">خسائر استثمارات </t>
  </si>
  <si>
    <t xml:space="preserve">مصاريف تمويلية </t>
  </si>
  <si>
    <t>مصاريف ديون معدومة أو المشكوك في تحصيلها</t>
  </si>
  <si>
    <t xml:space="preserve">مصاريف المخصصات </t>
  </si>
  <si>
    <t xml:space="preserve">مصاريف برامج وانشطة نقدية مقيدة </t>
  </si>
  <si>
    <t>مصارف الزكاة الشرعية</t>
  </si>
  <si>
    <t xml:space="preserve">مصاريف برامج وانشطة عينية مقيدة </t>
  </si>
  <si>
    <t>مصروفات مقيدة - خدمات تطوعية ( مقابل ايرادات التطوع )</t>
  </si>
  <si>
    <t xml:space="preserve">مصروفات مقيدة - المنح  الحكومي </t>
  </si>
  <si>
    <t xml:space="preserve">مصاريف برامج وانشطة غير مقيدة  </t>
  </si>
  <si>
    <t xml:space="preserve">مصاريف وتوزيعات عوائد الأوقاف </t>
  </si>
  <si>
    <t xml:space="preserve">مصروفات النظارة </t>
  </si>
  <si>
    <t>مصاريف الإستهلاك والاستنفاذ للأصول الوقفية</t>
  </si>
  <si>
    <t xml:space="preserve">مصاريف أوقاف متنوعة  </t>
  </si>
  <si>
    <t>خسائر  بيع واستبدال  أصول وقفية</t>
  </si>
  <si>
    <t>خسائر استثمارات وقفية</t>
  </si>
  <si>
    <t xml:space="preserve">تكلفة البضاعة المباعة </t>
  </si>
  <si>
    <t xml:space="preserve">مخصصات واحتياطيات الأوقاف </t>
  </si>
  <si>
    <t>توزيعات صافي الريع على المستفيدين</t>
  </si>
  <si>
    <t xml:space="preserve">مصروفات  التحويلات واعادة التصنيف </t>
  </si>
  <si>
    <t xml:space="preserve">البيان </t>
  </si>
  <si>
    <t>تبرعات وايرادات  غير مقيدة</t>
  </si>
  <si>
    <t xml:space="preserve">تبرعات وايرادات مقيده  </t>
  </si>
  <si>
    <t xml:space="preserve">تبرعات وايرادات أوقاف </t>
  </si>
  <si>
    <t>تبرعات</t>
  </si>
  <si>
    <t>ايرادات</t>
  </si>
  <si>
    <t xml:space="preserve">الإجمالي </t>
  </si>
  <si>
    <t>الأصول</t>
  </si>
  <si>
    <t>الأصول المتداولة</t>
  </si>
  <si>
    <t>المحافظ الإقراضية والتمويلية</t>
  </si>
  <si>
    <t xml:space="preserve">الاستثمارات المتداولة </t>
  </si>
  <si>
    <t>الذمم المدينة</t>
  </si>
  <si>
    <t>مصروفات مدفوعة مقدماً</t>
  </si>
  <si>
    <t>إيرادات وتبرعات مستحقة</t>
  </si>
  <si>
    <t>المخزون</t>
  </si>
  <si>
    <t>الحسابات الجارية للفروع " أطراف ذات علاقة "</t>
  </si>
  <si>
    <t>الأصول غير المتداولة</t>
  </si>
  <si>
    <t>الأصول الثابتة</t>
  </si>
  <si>
    <t>الأصول غير الملموسة</t>
  </si>
  <si>
    <t xml:space="preserve">الاستثمارات غير المتداولة </t>
  </si>
  <si>
    <t>أعمال رأسمالية تحت الإنشاء " مشاريع تحت التنفيذ "</t>
  </si>
  <si>
    <t>الموجودات الحيوية</t>
  </si>
  <si>
    <t>أصول الأوقاف</t>
  </si>
  <si>
    <t>النقدية الموقوفة</t>
  </si>
  <si>
    <t>محافظ إقراضية وتمويلية موقوفة</t>
  </si>
  <si>
    <t>الاستثمارات الوقفية</t>
  </si>
  <si>
    <t>الأصول الثابتة الوقفية</t>
  </si>
  <si>
    <t>الأصول غير الملموسة – أوقاف</t>
  </si>
  <si>
    <t>أعمال رأسمالية تحت الإنشاء " مشاريع وقفية تحت التنفيذ "</t>
  </si>
  <si>
    <t>الالتزامات المتداولة</t>
  </si>
  <si>
    <t xml:space="preserve">القروض قصيرة الأجل </t>
  </si>
  <si>
    <t xml:space="preserve">أوراق الدفع </t>
  </si>
  <si>
    <t xml:space="preserve">الذمم الدائنة </t>
  </si>
  <si>
    <t xml:space="preserve">مصروفات مستحقة </t>
  </si>
  <si>
    <t>إيرادات وتبرعات مقدمة</t>
  </si>
  <si>
    <t xml:space="preserve">التزامات متداولة أخرى </t>
  </si>
  <si>
    <t>الالتزامات غير المتداولة</t>
  </si>
  <si>
    <t xml:space="preserve">القروض طويلة الأجل </t>
  </si>
  <si>
    <t xml:space="preserve">أوراق الدفع  طويلة الأجل </t>
  </si>
  <si>
    <t xml:space="preserve">الذمم الدائنة - طويلة الأجل </t>
  </si>
  <si>
    <t xml:space="preserve">مخصص مكافآت نهاية الخدمة </t>
  </si>
  <si>
    <t xml:space="preserve">المخصصات </t>
  </si>
  <si>
    <t>مجمعات الإهلاك والاستنفاذ</t>
  </si>
  <si>
    <t xml:space="preserve">المخصصات للأصول الوقفية </t>
  </si>
  <si>
    <t xml:space="preserve">مجمعات الإهلاك والاستنفاذ للأصول الوقفية </t>
  </si>
  <si>
    <t xml:space="preserve">صافي الأصول المقيدة </t>
  </si>
  <si>
    <t xml:space="preserve">صافي أصول الأوقاف </t>
  </si>
  <si>
    <t xml:space="preserve">إجمالي الايرادات والتبرعات المقيدة </t>
  </si>
  <si>
    <t xml:space="preserve">إجمالي الايرادات والتبرعات غير المقيدة </t>
  </si>
  <si>
    <t xml:space="preserve">إجمالي الايرادات والتبرعات الوقفية </t>
  </si>
  <si>
    <t xml:space="preserve">الإجمالي العام </t>
  </si>
  <si>
    <t>الملاحظة</t>
  </si>
  <si>
    <t xml:space="preserve">جديدة </t>
  </si>
  <si>
    <t xml:space="preserve">مكرره </t>
  </si>
  <si>
    <t xml:space="preserve">التوصية </t>
  </si>
  <si>
    <t xml:space="preserve">رد الجمعية </t>
  </si>
  <si>
    <t>م</t>
  </si>
  <si>
    <t xml:space="preserve"> مرات التكرار </t>
  </si>
  <si>
    <t xml:space="preserve">مصاريف الحوكمة </t>
  </si>
  <si>
    <t>يوجد</t>
  </si>
  <si>
    <t xml:space="preserve">لا يوجد </t>
  </si>
  <si>
    <t xml:space="preserve">برنامج حاسوبي </t>
  </si>
  <si>
    <t xml:space="preserve">منتظم </t>
  </si>
  <si>
    <t xml:space="preserve">غير منتظم </t>
  </si>
  <si>
    <t xml:space="preserve">السبب </t>
  </si>
  <si>
    <t xml:space="preserve">دفتر اليومية </t>
  </si>
  <si>
    <t xml:space="preserve">دفتر الاستاذ العام </t>
  </si>
  <si>
    <t xml:space="preserve">دفتر الجرد </t>
  </si>
  <si>
    <t xml:space="preserve">سجل الاصول الثابتة </t>
  </si>
  <si>
    <t xml:space="preserve">دفتر الصندوق </t>
  </si>
  <si>
    <t xml:space="preserve">دفتر البنك </t>
  </si>
  <si>
    <t xml:space="preserve">سجل العهدة </t>
  </si>
  <si>
    <t xml:space="preserve">سجل العضوية </t>
  </si>
  <si>
    <t xml:space="preserve">سجل اجتماعات مجلس الادارة </t>
  </si>
  <si>
    <t xml:space="preserve">سجل التبرعات العينية ( خيرية ) </t>
  </si>
  <si>
    <t xml:space="preserve">سجل التبرعات النقدية ( خيرية ) </t>
  </si>
  <si>
    <t xml:space="preserve">سند الصرف </t>
  </si>
  <si>
    <t xml:space="preserve">سند قيد يومية </t>
  </si>
  <si>
    <t xml:space="preserve">السجلات </t>
  </si>
  <si>
    <t xml:space="preserve">المستندات </t>
  </si>
  <si>
    <t xml:space="preserve">اسم الحساب </t>
  </si>
  <si>
    <t xml:space="preserve">مصارف الزكاة </t>
  </si>
  <si>
    <t xml:space="preserve">زكاة </t>
  </si>
  <si>
    <t>تبرعات وهبات مقيدة - نقدية</t>
  </si>
  <si>
    <t xml:space="preserve">مصروفات عينية مقيدة </t>
  </si>
  <si>
    <t>تبرعات وهبات مقيدة - عينية</t>
  </si>
  <si>
    <t xml:space="preserve">مصروفات  عينية - أيتام </t>
  </si>
  <si>
    <t xml:space="preserve">تبرعات عينية - أيتام </t>
  </si>
  <si>
    <t xml:space="preserve">مصروفات  عينية - أسر محتاجة </t>
  </si>
  <si>
    <t xml:space="preserve">تبرعات عينية - أسر محتاجة </t>
  </si>
  <si>
    <t xml:space="preserve">مصروفات  عينية - دور نسائية </t>
  </si>
  <si>
    <t xml:space="preserve">تبرعات عينية - دور نسائية </t>
  </si>
  <si>
    <t xml:space="preserve">مصروفات  عينية - اندية شبابية </t>
  </si>
  <si>
    <t xml:space="preserve">تبرعات عينية - اندية شبابية </t>
  </si>
  <si>
    <t xml:space="preserve">مصروفات عينية - مساعدات زواج </t>
  </si>
  <si>
    <t xml:space="preserve">تبرعات عينية - مساعدات زواج </t>
  </si>
  <si>
    <t xml:space="preserve">مصروفات  عينية - ادوية طبية </t>
  </si>
  <si>
    <t xml:space="preserve">تبرعات عينية - ادوية طبية </t>
  </si>
  <si>
    <t>مصروفات  عينية - .............</t>
  </si>
  <si>
    <t xml:space="preserve">تبرعات وهبات  مقيدة - خدمات تطوعية </t>
  </si>
  <si>
    <t>مصروفات  خدمات تطوعية - ساعات استشارية</t>
  </si>
  <si>
    <t>تبرعات خدمات تطوعية - ساعات استشارية</t>
  </si>
  <si>
    <t>مصروفات  خدمات تطوعية - عيادات طبية</t>
  </si>
  <si>
    <t>تبرعات خدمات تطوعية - عيادات طبية</t>
  </si>
  <si>
    <t xml:space="preserve">مصروفات  خدمات تطوعية - تدريب وتأهيل </t>
  </si>
  <si>
    <t xml:space="preserve">تبرعات خدمات تطوعية - تدريب وتأهيل </t>
  </si>
  <si>
    <t>مصروفات  خدمات تطوعية - ...............</t>
  </si>
  <si>
    <t>تبرعات خدمات تطوعية - ...............</t>
  </si>
  <si>
    <t xml:space="preserve">تبرعات وهبات  مقيدة - المنح  الحكومي </t>
  </si>
  <si>
    <t>مصروفات - المنح الحكومي - تأسيس</t>
  </si>
  <si>
    <t>المنح الحكومي - تأسيس</t>
  </si>
  <si>
    <t xml:space="preserve">مصروفات - المنح الحكومي - دعم التشغيل </t>
  </si>
  <si>
    <t xml:space="preserve">المنح الحكومي - دعم التشغيل </t>
  </si>
  <si>
    <t xml:space="preserve">مصروفات - المنح الحكومي - التميز المؤسسي </t>
  </si>
  <si>
    <t xml:space="preserve">المنح الحكومي - التميز المؤسسي </t>
  </si>
  <si>
    <t xml:space="preserve">مصروفات - المنح الحكومي - الاستدامة المالية </t>
  </si>
  <si>
    <t xml:space="preserve">المنح الحكومي - الاستدامة المالية </t>
  </si>
  <si>
    <t xml:space="preserve">مصروفات - المنح الحكومي - دعم القطاع </t>
  </si>
  <si>
    <t xml:space="preserve">المنح الحكومي - دعم القطاع </t>
  </si>
  <si>
    <t xml:space="preserve">مصروفات - المنح الحكومي - الدعم الاجتماعي </t>
  </si>
  <si>
    <t xml:space="preserve">المنح الحكومي - الدعم الاجتماعي </t>
  </si>
  <si>
    <t xml:space="preserve">مصروفات - المنح الحكومي - التدريب والتعليم </t>
  </si>
  <si>
    <t xml:space="preserve">المنح الحكومي - التدريب والتعليم </t>
  </si>
  <si>
    <t>مصروفات - المنح الحكومي - مشروعات المرافق</t>
  </si>
  <si>
    <t>المنح الحكومي - مشروعات المرافق</t>
  </si>
  <si>
    <t>مصروفات - المنح الحكومي - البحوث والمؤازرة</t>
  </si>
  <si>
    <t>المنح الحكومي - البحوث والمؤازرة</t>
  </si>
  <si>
    <t>مصروفات - المنح الحكومي - المنتجات المالية والتمويلية</t>
  </si>
  <si>
    <t>المنح الحكومي - المنتجات المالية والتمويلية</t>
  </si>
  <si>
    <t xml:space="preserve">ايرادات مقيدة </t>
  </si>
  <si>
    <t xml:space="preserve">ارباح استثمارات مخصصة للبرامج والانشطة </t>
  </si>
  <si>
    <t xml:space="preserve">مبيعات سلع وخدمات مخصصة للبرامج والانشطة </t>
  </si>
  <si>
    <t xml:space="preserve">إجمالي </t>
  </si>
  <si>
    <t xml:space="preserve">صافي الأصول المقيدة أول العام </t>
  </si>
  <si>
    <t xml:space="preserve">صافي الأصول المقيدة  نهاية الفترة </t>
  </si>
  <si>
    <t xml:space="preserve">رصيد الزكاة أول الفترة </t>
  </si>
  <si>
    <t xml:space="preserve">الزكوات المحصلة خلال الفترة </t>
  </si>
  <si>
    <t xml:space="preserve">مصروفات الزكاة </t>
  </si>
  <si>
    <t>..........................</t>
  </si>
  <si>
    <t xml:space="preserve">إجمالي المنصرف </t>
  </si>
  <si>
    <t xml:space="preserve">رصيد الزكاة نهاية الفترة </t>
  </si>
  <si>
    <t xml:space="preserve">رصيد بند الزكاة خلال الفترة </t>
  </si>
  <si>
    <t xml:space="preserve">ملاحظات </t>
  </si>
  <si>
    <t xml:space="preserve">تقرير التبرعات والايرادات </t>
  </si>
  <si>
    <t xml:space="preserve">ملاحظات المراجع القانوني </t>
  </si>
  <si>
    <t>سند القبض ( نقدي )</t>
  </si>
  <si>
    <t>سند استلام ( عيني )</t>
  </si>
  <si>
    <t>اذن صرف عيني ( اخراج )</t>
  </si>
  <si>
    <t xml:space="preserve">كرت الصنف </t>
  </si>
  <si>
    <t xml:space="preserve">تعليق الوزارة </t>
  </si>
  <si>
    <t>يدوي</t>
  </si>
  <si>
    <t>لا يوجد</t>
  </si>
  <si>
    <t>اذن استلام عيني  ( ادخال  )</t>
  </si>
  <si>
    <t>رقم الحساب</t>
  </si>
  <si>
    <t xml:space="preserve">تبرعات وهبات مقيدة نقدية - كفالات </t>
  </si>
  <si>
    <t xml:space="preserve">تبرعات وهبات مقيدة نقدية -  مساعدات </t>
  </si>
  <si>
    <t>تبرعات وهبات مقيدة نقدية - برامج موسمية</t>
  </si>
  <si>
    <t xml:space="preserve">تبرعات وهبات مقيدة نقدية - السلة الغذائية </t>
  </si>
  <si>
    <t xml:space="preserve">تبرعات وهبات مقيدة نقدية - دعم أسرة محتاجة </t>
  </si>
  <si>
    <t>تبرعات وهبات مقيدة نقدية - دعم دور تحفيظ القران</t>
  </si>
  <si>
    <t>تبرعات وهبات مقيدة نقدية - إعانات زواج</t>
  </si>
  <si>
    <t>تبرعات وهبات مقيدة نقدية - ’ ............</t>
  </si>
  <si>
    <t xml:space="preserve">زكاة - عينية </t>
  </si>
  <si>
    <t>تبرعات عينية - زكاة فطر</t>
  </si>
  <si>
    <t xml:space="preserve">تبرعات خدمات تطوعية - (  إسم النشاط  ) </t>
  </si>
  <si>
    <t xml:space="preserve">رسوم برامج وأنشطة مخصصة </t>
  </si>
  <si>
    <t xml:space="preserve">ايرادات وتبرعات غير مقيدة </t>
  </si>
  <si>
    <t>تبرعات  وهبات غير مقيدة - نقدية</t>
  </si>
  <si>
    <t>تبرعات وهبات غير مقيدة - عينية</t>
  </si>
  <si>
    <t xml:space="preserve">تبرعات وهبات غير مقيدة - خدمات تطوعية </t>
  </si>
  <si>
    <t>ايرادات وتبرعات اوقاف</t>
  </si>
  <si>
    <t xml:space="preserve">تبرعات نقدية  لبناء أو شراء أوقاف </t>
  </si>
  <si>
    <t xml:space="preserve">تبرعات عينية أوقاف </t>
  </si>
  <si>
    <t xml:space="preserve">إيرادات - ريع أوقاف </t>
  </si>
  <si>
    <t xml:space="preserve">تحويلات وإعادة تصنيف  - قيود استخدام </t>
  </si>
  <si>
    <t xml:space="preserve">تحويلات وإعادة تصنيف - قيود وقت </t>
  </si>
  <si>
    <t xml:space="preserve">تحويلات وإعادة تصنيف - قيود استخدام ووقت </t>
  </si>
  <si>
    <t xml:space="preserve">تحويلات وإعادة تصنيف - قيود إدارية </t>
  </si>
  <si>
    <t xml:space="preserve">تحويلات وإعادة تصنيف - قيود اخرى </t>
  </si>
  <si>
    <t>تبرعات وهبات  مقيدة - المنح  الحكومي</t>
  </si>
  <si>
    <t>ايرادات وتبرعات مقيدة</t>
  </si>
  <si>
    <t xml:space="preserve">تبرعات تخفيض التزام ( خصم ممنوح ) </t>
  </si>
  <si>
    <t xml:space="preserve">ايرادات غير ومقيدة </t>
  </si>
  <si>
    <t>ارباح استثمارات وقفية</t>
  </si>
  <si>
    <t>مصاريف المراكز الإدارية</t>
  </si>
  <si>
    <t xml:space="preserve">مصاريف التشغيل المحملة على النشاط </t>
  </si>
  <si>
    <t xml:space="preserve">المصروفات </t>
  </si>
  <si>
    <t>المصاريف العمومية والإدارية</t>
  </si>
  <si>
    <t xml:space="preserve">الرواتب والأجور الاساسية </t>
  </si>
  <si>
    <t xml:space="preserve">بدل السكن </t>
  </si>
  <si>
    <t xml:space="preserve">بدل المواصلات </t>
  </si>
  <si>
    <t xml:space="preserve">بدل اتصال </t>
  </si>
  <si>
    <t xml:space="preserve">بدل اعاشة </t>
  </si>
  <si>
    <t xml:space="preserve">بدل طبيعة عمل </t>
  </si>
  <si>
    <t xml:space="preserve">العمل الإضافي </t>
  </si>
  <si>
    <t xml:space="preserve">تأمينات اجتماعية </t>
  </si>
  <si>
    <t xml:space="preserve">الإجازات </t>
  </si>
  <si>
    <t>تذلكر السفر</t>
  </si>
  <si>
    <t xml:space="preserve">التأمين الطبي </t>
  </si>
  <si>
    <t xml:space="preserve">مصاريف العلاج </t>
  </si>
  <si>
    <t xml:space="preserve">مكافات وحوافز موسمية </t>
  </si>
  <si>
    <t xml:space="preserve">مكافات وحوافز سنوية </t>
  </si>
  <si>
    <t xml:space="preserve">مكافات وحوافز أخرى </t>
  </si>
  <si>
    <t xml:space="preserve">مصاريف الطعام </t>
  </si>
  <si>
    <t xml:space="preserve">بدل اثاث </t>
  </si>
  <si>
    <t xml:space="preserve">مصاريف حكومية - تجديد إقامات </t>
  </si>
  <si>
    <t xml:space="preserve">مصاريف حكومية - تأشيرات </t>
  </si>
  <si>
    <t xml:space="preserve">مصاريف حكومية - نقل كفالات  </t>
  </si>
  <si>
    <t xml:space="preserve">مصاريف حكومية - رسوم </t>
  </si>
  <si>
    <t xml:space="preserve">رسوم المدارس </t>
  </si>
  <si>
    <t>ملابس العمال الموحد</t>
  </si>
  <si>
    <t xml:space="preserve">تأمين العاملين </t>
  </si>
  <si>
    <t xml:space="preserve">تكاليف العاملين - عمالة مؤقته </t>
  </si>
  <si>
    <t xml:space="preserve">تكاليف نقل العاملين بين المواقع </t>
  </si>
  <si>
    <t>بدل الانتداب</t>
  </si>
  <si>
    <t xml:space="preserve">تعويضات نهاية الخدمة </t>
  </si>
  <si>
    <t>مستلزمات مكتبية</t>
  </si>
  <si>
    <t xml:space="preserve">مستلزمات أنظمة المعلومات </t>
  </si>
  <si>
    <t xml:space="preserve">الوقود والمحروقات </t>
  </si>
  <si>
    <t xml:space="preserve">مطبوعات </t>
  </si>
  <si>
    <t>تعبئة وتغليف</t>
  </si>
  <si>
    <t>مواد التنظيف</t>
  </si>
  <si>
    <t xml:space="preserve">مستلزمات المطبخ </t>
  </si>
  <si>
    <t>أدوات مستهلكة مصروفة</t>
  </si>
  <si>
    <t>مستهلكات أخرى</t>
  </si>
  <si>
    <t xml:space="preserve">صيانة وإصلاح - الأراضي والأراضي المطورة / المحسنة </t>
  </si>
  <si>
    <t xml:space="preserve">صيانة وإصلاح -المباني </t>
  </si>
  <si>
    <t xml:space="preserve">صيانة وإصلاح - المباني  المشتراة </t>
  </si>
  <si>
    <t>صيانة وإصلاح - المباني المتبرع بها</t>
  </si>
  <si>
    <t xml:space="preserve">صيانة وإصلاح - مباني على ارض مستأجرة </t>
  </si>
  <si>
    <t xml:space="preserve">تجسينات مباني مملوكة </t>
  </si>
  <si>
    <t>تحسينات مباني مستأجرة</t>
  </si>
  <si>
    <t xml:space="preserve">صيانة وإصلاح - الات ومعدات </t>
  </si>
  <si>
    <t xml:space="preserve">الات ومعدات </t>
  </si>
  <si>
    <t xml:space="preserve">الات ومعدات صناعية </t>
  </si>
  <si>
    <t xml:space="preserve">الات ومعدات صيانو وتشغيل </t>
  </si>
  <si>
    <t>الات ومعدات ورش</t>
  </si>
  <si>
    <t xml:space="preserve">الات ومعدات حاويات ومقطورات </t>
  </si>
  <si>
    <t xml:space="preserve">صيانة وإصلاح - السيارات </t>
  </si>
  <si>
    <t xml:space="preserve">قطع غيار </t>
  </si>
  <si>
    <t xml:space="preserve">صيانة دورية </t>
  </si>
  <si>
    <t xml:space="preserve">اطارات </t>
  </si>
  <si>
    <t xml:space="preserve">أجور صيانة </t>
  </si>
  <si>
    <t xml:space="preserve">صيانة وإصلاح - الأثاث المكتبي </t>
  </si>
  <si>
    <t>صيانة وإصلاح - الات ومعدات مكتبية</t>
  </si>
  <si>
    <t xml:space="preserve">صيانة وإصلاح - عدد وأدوات </t>
  </si>
  <si>
    <t xml:space="preserve">صيانة وإصلاح - أدوات وأجهزة العرض </t>
  </si>
  <si>
    <t>صيانة وإصلاح - أجهزة الاتصال والأمن والحماية</t>
  </si>
  <si>
    <t xml:space="preserve">صيانة وإصلاح - اجهزة الحاسب الالي وملحقاتها </t>
  </si>
  <si>
    <t xml:space="preserve">صيانة وإصلاح - اجهزة التدفئة والتبريد والتهوية </t>
  </si>
  <si>
    <t xml:space="preserve">صيانة وإصلاح - اللوحات المعدنية </t>
  </si>
  <si>
    <t>الكهرباء</t>
  </si>
  <si>
    <t>المياه ومصاريف الصرف الصحي</t>
  </si>
  <si>
    <t>الهاتف والفاكس والإنترنت</t>
  </si>
  <si>
    <t xml:space="preserve">تكاليف البريد والبرقيات </t>
  </si>
  <si>
    <t xml:space="preserve">مصاريف التأمين </t>
  </si>
  <si>
    <t xml:space="preserve">مصاريف التأمين - سيارات </t>
  </si>
  <si>
    <t>مصاريف التأمين - الحريق</t>
  </si>
  <si>
    <t>مصاريف التأمين - السرقات</t>
  </si>
  <si>
    <t xml:space="preserve">مصاريف الشحن </t>
  </si>
  <si>
    <t xml:space="preserve">اجور تحميل وتنزيل </t>
  </si>
  <si>
    <t xml:space="preserve">مصاريف الضيافة </t>
  </si>
  <si>
    <t>الإيجارات</t>
  </si>
  <si>
    <t>إيجار ممتلكات - أراضي</t>
  </si>
  <si>
    <t>إيجار ممتلكات - مكاتب</t>
  </si>
  <si>
    <t>إيجار ممتلكات - مستودعات</t>
  </si>
  <si>
    <t>إيجار ممتلكات - منافذ بيعية (محلات)</t>
  </si>
  <si>
    <t xml:space="preserve">إيجار ممتلكات - أخرى " يتم تحليلها " </t>
  </si>
  <si>
    <t>إيجارات معدات وآلالات</t>
  </si>
  <si>
    <t xml:space="preserve">إيجارات معدات نقل </t>
  </si>
  <si>
    <t xml:space="preserve">إيجارات سيارات </t>
  </si>
  <si>
    <t xml:space="preserve">تكاليف مهنية وإستشارات </t>
  </si>
  <si>
    <t xml:space="preserve">رسوم مهنية </t>
  </si>
  <si>
    <t xml:space="preserve">مصاريف استشارات </t>
  </si>
  <si>
    <t>تكاليف مهنية - أخرى</t>
  </si>
  <si>
    <t>عقود الصيانة والتشغيل</t>
  </si>
  <si>
    <t xml:space="preserve">عقود الصيانة والتشغيل - النظافة </t>
  </si>
  <si>
    <t xml:space="preserve">عقود الصيانة والتشغيل  - الأمن والحراسة </t>
  </si>
  <si>
    <t>عقود صيانة المصاعد</t>
  </si>
  <si>
    <t>عقود  صيانة الات التصوير</t>
  </si>
  <si>
    <t xml:space="preserve">مصاريف التدريب والتاهيل </t>
  </si>
  <si>
    <t xml:space="preserve">مصاريف اشتراكات وتصديقات </t>
  </si>
  <si>
    <t xml:space="preserve">دوريات وصحف ومجلات تخصصية </t>
  </si>
  <si>
    <t xml:space="preserve">مصاريف التراخيص </t>
  </si>
  <si>
    <t xml:space="preserve">مصاريف الدعاية والاعلان </t>
  </si>
  <si>
    <t>العينات والهدايا</t>
  </si>
  <si>
    <t xml:space="preserve">مصاريف غرامات ومخالفات </t>
  </si>
  <si>
    <t>مصاريف بنكية وعمولات</t>
  </si>
  <si>
    <t>الحملات الإعلانية</t>
  </si>
  <si>
    <t>اليافطات الإعلانية</t>
  </si>
  <si>
    <t>العروض الخاصة</t>
  </si>
  <si>
    <t>تكاليف تسويقية - أخرى</t>
  </si>
  <si>
    <t>سفريات عمل - داخلية</t>
  </si>
  <si>
    <t>سفريات عمل - دولية</t>
  </si>
  <si>
    <t>عجز / فائض النقدية</t>
  </si>
  <si>
    <t xml:space="preserve">مصاريف الاستهلاك - الأراضي المطورة </t>
  </si>
  <si>
    <t xml:space="preserve">مصروف إهلاك - الأراضي المطورة - تحسينات اراضي </t>
  </si>
  <si>
    <t xml:space="preserve">مصاريف الاستهلاك - المباني </t>
  </si>
  <si>
    <t>مصروف إهلاك - المباني</t>
  </si>
  <si>
    <t>مصروف إهلاك - المباني المشتراة</t>
  </si>
  <si>
    <t xml:space="preserve">مصروف إهلاك - المباني المتبرع بها </t>
  </si>
  <si>
    <t xml:space="preserve">مصروف إهلاك - مباني على ارض مستأجرة </t>
  </si>
  <si>
    <t xml:space="preserve">مصروف إهلاك - تجسينات مباني مملوكة </t>
  </si>
  <si>
    <t>مصروف إهلاك - تحسينات مباني مستأجرة</t>
  </si>
  <si>
    <t xml:space="preserve">مصاريف الاستهلاك  -  الات ومعدات </t>
  </si>
  <si>
    <t xml:space="preserve">مصروف إهلاك - الات ومعدات </t>
  </si>
  <si>
    <t xml:space="preserve">مصروف إهلاك - الات ومعدات صناعية </t>
  </si>
  <si>
    <t xml:space="preserve">مصروف إهلاك - الات ومعدات صيانو وتشغيل </t>
  </si>
  <si>
    <t>مصروف إهلاك - الات ومعدات ورش</t>
  </si>
  <si>
    <t xml:space="preserve">مصروف إهلاك - الات ومعدات حاويات ومقطورات </t>
  </si>
  <si>
    <t xml:space="preserve">مصاريف الاستهلاك -  السيارات </t>
  </si>
  <si>
    <t xml:space="preserve">مصروف إهلاك - سيارات </t>
  </si>
  <si>
    <t>مصروف إهلاك - سيارات مشتراة</t>
  </si>
  <si>
    <t xml:space="preserve">مصروف إهلاك - سيارات متبرع بها </t>
  </si>
  <si>
    <t xml:space="preserve">مصروف إهلاك - سيارات ايجار منتهي بالتمليك </t>
  </si>
  <si>
    <t xml:space="preserve">مصاريف الاستهلاك - الأثاث المكتبي </t>
  </si>
  <si>
    <t xml:space="preserve">مصاريف الاهلاك - الأثاث المكتبي </t>
  </si>
  <si>
    <t>مصاريف الاستهلاك  - الات ومعدات مكتبية</t>
  </si>
  <si>
    <t>مصاريف الاهلاك  - الات ومعدات مكتبية</t>
  </si>
  <si>
    <t xml:space="preserve">مصاريف الاستهلاك -- عدد وأدوات </t>
  </si>
  <si>
    <t xml:space="preserve">مصاريف الاهلاك -- عدد وأدوات </t>
  </si>
  <si>
    <t xml:space="preserve">مصاريف الاستهلاك - أدوات وأجهزة العرض </t>
  </si>
  <si>
    <t xml:space="preserve">مصاريف الاهلاك - أدوات وأجهزة العرض </t>
  </si>
  <si>
    <t>مصاريف الاستهلاك - أجهزة الاتصال والأمن والحماية</t>
  </si>
  <si>
    <t>مصاريف الاهلاك - أجهزة الاتصال والأمن والحماية</t>
  </si>
  <si>
    <t xml:space="preserve">مصاريف الاستهلاك - اجهزة الحاسب الالي وملحقاتها </t>
  </si>
  <si>
    <t xml:space="preserve">مصاريف الاهلاك - اجهزة الحاسب الالي وملحقاتها </t>
  </si>
  <si>
    <t xml:space="preserve">مصاريف الاستهلاك - اجهزة التدفئة والتبريد والتهوية </t>
  </si>
  <si>
    <t xml:space="preserve">مصاريف الاهلاك - اجهزة التدفئة والتبريد والتهوية </t>
  </si>
  <si>
    <t xml:space="preserve">مصاريف الاستهلاك - اللوحات المعدنية </t>
  </si>
  <si>
    <t xml:space="preserve">مصاريف الاهلاك - اللوحات المعدنية </t>
  </si>
  <si>
    <t xml:space="preserve">مصاريف الاستنفاذ - الأصول غير الملموسة </t>
  </si>
  <si>
    <t xml:space="preserve">مصاريف الاستنفاذ - براءات الإختراع </t>
  </si>
  <si>
    <t xml:space="preserve">مصاريف الاستنفاذ - العلامات التجارية </t>
  </si>
  <si>
    <t xml:space="preserve">مصاريف الاستنفاذ - تكاليف ماقبل التشغيل " مصاريف التأسيس " </t>
  </si>
  <si>
    <t xml:space="preserve">مصاريف الاستنفاذ - مصاريف حقوق الامتياز </t>
  </si>
  <si>
    <t xml:space="preserve">مصاريف الاستنفاذ  - تكاليف تطوير المنتجات </t>
  </si>
  <si>
    <t>مصاريف الاستنفاذ  - مصاريف الحملات الاعلانية المؤجلة</t>
  </si>
  <si>
    <t>مصاريف الاستنفاذ  - مصاريف عمومية وإدارية مؤجلة</t>
  </si>
  <si>
    <t xml:space="preserve">مصاريف الاستنفاذ - قيمة التقبيل - خلو رجل </t>
  </si>
  <si>
    <t>مصاريف الاستنفاذ - رخص البرامج والأنظمة</t>
  </si>
  <si>
    <t>مصاريف الاستنفاذ - الخطط الاستراتيجية</t>
  </si>
  <si>
    <t xml:space="preserve">مصاريف الاستهلاك -  للموجودات الحيوية </t>
  </si>
  <si>
    <t>مصاريف الاستهلاك -   أمهات الابقار</t>
  </si>
  <si>
    <t>مصاريف الاستهلاك -  صغار الابقار</t>
  </si>
  <si>
    <t xml:space="preserve">مصاريف الاستهلاك -   امهات الدواجن </t>
  </si>
  <si>
    <t xml:space="preserve">مصاريف الاستهلاك -   الصيصان </t>
  </si>
  <si>
    <t xml:space="preserve">مصاريف الاستهلاك -   الاشجار المثمرة </t>
  </si>
  <si>
    <t xml:space="preserve">مصاريف الاستهلاك -   الاشجار غير المثمرة </t>
  </si>
  <si>
    <t xml:space="preserve">خسائراستثمارات عقارية </t>
  </si>
  <si>
    <t xml:space="preserve">خسائر استثمارات في شركات زميلة </t>
  </si>
  <si>
    <t xml:space="preserve">خسائر استثمارات في الصناديق والمحافظ </t>
  </si>
  <si>
    <t xml:space="preserve">خسائر استثمارات متاحة للبيع </t>
  </si>
  <si>
    <t xml:space="preserve">خسائر استثمارات مقتناة بغرض المتاجرة </t>
  </si>
  <si>
    <t xml:space="preserve">خسائر استثمارات مقتناة حتى تاريخ الاستحقاق </t>
  </si>
  <si>
    <t xml:space="preserve">خسائر استثمارات أخرى </t>
  </si>
  <si>
    <t xml:space="preserve">ذمم مدينة معدومة - مدينون تجاريون </t>
  </si>
  <si>
    <t xml:space="preserve">ذمم مدينة معدومة - عملاء محافظ إقراضية </t>
  </si>
  <si>
    <t>ذمم مدينة معدومة - أخرى</t>
  </si>
  <si>
    <t xml:space="preserve">مخصصات الاستثمار </t>
  </si>
  <si>
    <t xml:space="preserve">مخصصات د. م . في تحصيلها </t>
  </si>
  <si>
    <t xml:space="preserve">مصاريف برامج وانشطة  مقيدة </t>
  </si>
  <si>
    <t xml:space="preserve">مصاريف برامج وانشطة - كفالات </t>
  </si>
  <si>
    <t xml:space="preserve">مصاريف برامج وانشطة - مساعدات </t>
  </si>
  <si>
    <t>مصاريف برامج وانشطة - برامج موسمية</t>
  </si>
  <si>
    <t xml:space="preserve">مصاريف برامج وانشطة - السلة الغذائية </t>
  </si>
  <si>
    <t>مصاريف برامج وانشطة - دعم أسرة محتاجة</t>
  </si>
  <si>
    <t>مصاريف برامج وانشطة - مصروفات دور تحفيظ القران</t>
  </si>
  <si>
    <t xml:space="preserve">مصاريف برامج وانشطة - إعانات زواج </t>
  </si>
  <si>
    <t xml:space="preserve">..................مصاريف برامج وانشطة </t>
  </si>
  <si>
    <t xml:space="preserve">مصروفات عينية - زكاة </t>
  </si>
  <si>
    <t>مصروفات خدمات تطوعية - ( اسم النشاط  )</t>
  </si>
  <si>
    <t>مصروفات برامج وأنشطة غير مقيدة - نقدية</t>
  </si>
  <si>
    <t xml:space="preserve">مصروفات برامج وأنشطة غير مقيدة  - عينية </t>
  </si>
  <si>
    <t>مصروفات برامج وأنشطة غير مقيدة  - خدمات تطوعية ( مقابل تبرعات التطوع )</t>
  </si>
  <si>
    <t xml:space="preserve">مصاريف الاستهلاك للأصول الثابتة الوقفية </t>
  </si>
  <si>
    <t xml:space="preserve">خسائراستثمارات  وقفية عقارية </t>
  </si>
  <si>
    <t xml:space="preserve">خسائر استثمارات وقفية في شركات زميلة </t>
  </si>
  <si>
    <t xml:space="preserve">خسائر استثمارات  وقفية في الصناديق والمحافظ </t>
  </si>
  <si>
    <t xml:space="preserve">خسائر استثمارات فائض غلة الوقف </t>
  </si>
  <si>
    <t>ذمم مدينة معدومة - عملاء محافظ إقراضية وقفية</t>
  </si>
  <si>
    <t xml:space="preserve">مستفيدي الوقف - أيتام </t>
  </si>
  <si>
    <t xml:space="preserve">مستفيدي الوقف - أسر محتاجة  </t>
  </si>
  <si>
    <t xml:space="preserve">مستفيدي الوقف - حلقات التحفيظ  </t>
  </si>
  <si>
    <t xml:space="preserve">مستفيدي الوقف - تعليم </t>
  </si>
  <si>
    <t xml:space="preserve">إسم الحساب </t>
  </si>
  <si>
    <t>النقدية في الصناديق والبنوك</t>
  </si>
  <si>
    <t xml:space="preserve">إجمالي الاصول المتداولة </t>
  </si>
  <si>
    <t xml:space="preserve">إجمالي الاصول غير  المتداولة </t>
  </si>
  <si>
    <t xml:space="preserve">إجمالي  أصول الأوقاف </t>
  </si>
  <si>
    <t xml:space="preserve">إجمالي  الأصول </t>
  </si>
  <si>
    <t xml:space="preserve">رصيد الربع السابق </t>
  </si>
  <si>
    <t xml:space="preserve">الرصيد الحالي </t>
  </si>
  <si>
    <t>الإلتزامات</t>
  </si>
  <si>
    <t xml:space="preserve">اجمالي الالتزامات المتداولة </t>
  </si>
  <si>
    <t xml:space="preserve">صافي الأصول </t>
  </si>
  <si>
    <t xml:space="preserve">إجمالي الالتزامات غير  المتداولة </t>
  </si>
  <si>
    <t>إجمالي  صافي الأصول</t>
  </si>
  <si>
    <t xml:space="preserve">إجمالي الإلتزامات وصافي الأصول </t>
  </si>
  <si>
    <t xml:space="preserve">مصروفات البرامج والأنشطة المقيدة </t>
  </si>
  <si>
    <t xml:space="preserve">التبرعات والإيرادات للانشطة المقيدة </t>
  </si>
  <si>
    <r>
      <t xml:space="preserve">الاهمية النسبية للملاحظة وأثرها على نظام الرقابة والضبط  </t>
    </r>
    <r>
      <rPr>
        <b/>
        <u/>
        <sz val="10"/>
        <color theme="1"/>
        <rFont val="Calibri"/>
        <family val="2"/>
        <scheme val="minor"/>
      </rPr>
      <t>( 1 الدرجة الادنى ، 5 الدرجة الأعلى )</t>
    </r>
  </si>
  <si>
    <t>مصاريف مراكز الاستثمار</t>
  </si>
  <si>
    <t xml:space="preserve">التغير في صافي الاصول المقيدة خلال الفترة </t>
  </si>
  <si>
    <t>مصاريف برامج وانشطة مقيدة</t>
  </si>
  <si>
    <t>مصاريف وبرامج وانشطة غير مقيدة</t>
  </si>
  <si>
    <t xml:space="preserve">صافي الأصول غير المقيدة </t>
  </si>
  <si>
    <t>تقرير مصاريف الجمعية حسب التصنيف الوظيفي للفترة من 01 / 01 / 2021م      الى 31 / 03 /  2021م</t>
  </si>
  <si>
    <t xml:space="preserve">تقرير بالأصول الثابتة بتاريخ 31 /  03 / 2021م   </t>
  </si>
  <si>
    <t xml:space="preserve">تقرير بالإلتزامات وصافي اًلأصول بتاريخ 31 /  03 / 2021م    </t>
  </si>
  <si>
    <t>تقرير حركة بند الزكاة خلال الفترة من 2021/01/01م الى 2021/03/31م</t>
  </si>
  <si>
    <t xml:space="preserve">تقرير إيرادات ومصروفات البرامج والأنشطة المقيدة للفترة من 01 /  01 / 2021م      الى  31 / 03 /  2021م   </t>
  </si>
  <si>
    <t xml:space="preserve">يوجد </t>
  </si>
  <si>
    <t>لايوجد</t>
  </si>
  <si>
    <t>يوجد حركه على صافى الأصول المقيده ؟؟؟؟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</si>
</sst>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_-* #,##0.00\-;_-* &quot;-&quot;??_-;_-@_-"/>
    <numFmt numFmtId="165" formatCode="_-* #,##0_-;_-* #,##0\-;_-* &quot;-&quot;??_-;_-@_-"/>
    <numFmt numFmtId="166" formatCode="00\ \ 000"/>
    <numFmt numFmtId="167" formatCode="00\ \ 00"/>
  </numFmts>
  <fonts count="65">
    <font>
      <sz val="11"/>
      <color theme="1"/>
      <name val="Calibri"/>
      <family val="2"/>
      <charset val="178"/>
      <scheme val="minor"/>
    </font>
    <font>
      <b/>
      <sz val="11"/>
      <name val="Times New Roman"/>
      <family val="1"/>
    </font>
    <font>
      <b/>
      <sz val="14"/>
      <name val="Times New Roman"/>
      <family val="1"/>
      <charset val="178"/>
    </font>
    <font>
      <b/>
      <sz val="14"/>
      <name val="Times New Roman"/>
      <family val="1"/>
    </font>
    <font>
      <b/>
      <sz val="11"/>
      <name val="Times New Roman"/>
      <family val="1"/>
      <charset val="178"/>
    </font>
    <font>
      <b/>
      <sz val="12"/>
      <name val="Times New Roman"/>
      <family val="1"/>
      <charset val="178"/>
    </font>
    <font>
      <b/>
      <sz val="16"/>
      <name val="Times New Roman"/>
      <family val="1"/>
    </font>
    <font>
      <sz val="11"/>
      <name val="Times New Roman"/>
      <family val="1"/>
    </font>
    <font>
      <b/>
      <sz val="12"/>
      <name val="Times New Roman"/>
      <family val="1"/>
    </font>
    <font>
      <u/>
      <sz val="18"/>
      <color rgb="FFC00000"/>
      <name val="AL-Mateen"/>
      <charset val="178"/>
    </font>
    <font>
      <u/>
      <sz val="12"/>
      <color rgb="FFC00000"/>
      <name val="AL-Mateen"/>
      <charset val="178"/>
    </font>
    <font>
      <u/>
      <sz val="11"/>
      <color rgb="FFC00000"/>
      <name val="AL-Mateen"/>
      <charset val="178"/>
    </font>
    <font>
      <b/>
      <u/>
      <sz val="12"/>
      <color theme="1"/>
      <name val="Times New Roman"/>
      <family val="1"/>
    </font>
    <font>
      <sz val="12"/>
      <color rgb="FFC00000"/>
      <name val="Akhbar MT"/>
      <charset val="178"/>
    </font>
    <font>
      <sz val="11"/>
      <color rgb="FFC00000"/>
      <name val="AL-Mateen"/>
      <charset val="178"/>
    </font>
    <font>
      <sz val="18"/>
      <color theme="1"/>
      <name val="AL-Mateen"/>
      <charset val="178"/>
    </font>
    <font>
      <b/>
      <sz val="16"/>
      <color theme="1"/>
      <name val="Arial"/>
      <family val="2"/>
    </font>
    <font>
      <b/>
      <sz val="14"/>
      <color theme="1"/>
      <name val="Arial"/>
      <family val="2"/>
    </font>
    <font>
      <b/>
      <sz val="18"/>
      <color theme="1"/>
      <name val="Arial"/>
      <family val="2"/>
    </font>
    <font>
      <sz val="11"/>
      <color theme="1"/>
      <name val="Calibri"/>
      <family val="2"/>
      <charset val="178"/>
      <scheme val="minor"/>
    </font>
    <font>
      <b/>
      <sz val="16"/>
      <color rgb="FFC00000"/>
      <name val="Akhbar MT"/>
      <charset val="178"/>
    </font>
    <font>
      <sz val="22"/>
      <color theme="0"/>
      <name val="Akhbar MT"/>
      <charset val="178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</font>
    <font>
      <b/>
      <u/>
      <sz val="18"/>
      <color theme="1"/>
      <name val="Arial"/>
      <family val="2"/>
    </font>
    <font>
      <b/>
      <u/>
      <sz val="12"/>
      <color theme="1"/>
      <name val="Arial"/>
      <family val="2"/>
    </font>
    <font>
      <b/>
      <sz val="12"/>
      <color theme="1"/>
      <name val="Arial"/>
      <family val="2"/>
    </font>
    <font>
      <b/>
      <u/>
      <sz val="16"/>
      <color theme="1"/>
      <name val="Arial"/>
      <family val="2"/>
    </font>
    <font>
      <b/>
      <sz val="11"/>
      <color theme="4" tint="-0.249977111117893"/>
      <name val="Times New Roman"/>
      <family val="1"/>
    </font>
    <font>
      <sz val="9"/>
      <color theme="4" tint="-0.249977111117893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9"/>
      <color theme="1"/>
      <name val="Times New Roman"/>
      <family val="1"/>
    </font>
    <font>
      <b/>
      <sz val="12"/>
      <color theme="1"/>
      <name val="Times New Roman"/>
      <family val="1"/>
    </font>
    <font>
      <b/>
      <sz val="9"/>
      <color theme="1"/>
      <name val="Times New Roman"/>
      <family val="1"/>
    </font>
    <font>
      <b/>
      <sz val="11"/>
      <color theme="0"/>
      <name val="Times New Roman"/>
      <family val="1"/>
    </font>
    <font>
      <b/>
      <sz val="14"/>
      <color theme="0"/>
      <name val="Times New Roman"/>
      <family val="1"/>
    </font>
    <font>
      <b/>
      <sz val="14"/>
      <color theme="1"/>
      <name val="Times New Roman"/>
      <family val="1"/>
    </font>
    <font>
      <b/>
      <sz val="18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name val="Times New Roman"/>
      <family val="1"/>
    </font>
    <font>
      <b/>
      <sz val="8"/>
      <color rgb="FFFF0000"/>
      <name val="Calibri"/>
      <family val="2"/>
      <scheme val="minor"/>
    </font>
    <font>
      <sz val="20"/>
      <name val="Times New Roman"/>
      <family val="1"/>
    </font>
    <font>
      <sz val="12"/>
      <name val="Times New Roman"/>
      <family val="1"/>
      <charset val="178"/>
    </font>
    <font>
      <sz val="11"/>
      <name val="Times New Roman"/>
      <family val="1"/>
      <charset val="178"/>
    </font>
    <font>
      <i/>
      <sz val="11"/>
      <name val="Times New Roman"/>
      <family val="1"/>
      <charset val="178"/>
    </font>
    <font>
      <i/>
      <sz val="11"/>
      <name val="Times New Roman"/>
      <family val="1"/>
    </font>
    <font>
      <sz val="14"/>
      <color theme="1"/>
      <name val="AL-Mateen"/>
      <charset val="178"/>
    </font>
    <font>
      <b/>
      <sz val="12"/>
      <color theme="1"/>
      <name val="Calibri"/>
      <family val="2"/>
      <scheme val="minor"/>
    </font>
    <font>
      <b/>
      <sz val="10"/>
      <color rgb="FF0070C0"/>
      <name val="Calibri"/>
      <family val="2"/>
      <scheme val="minor"/>
    </font>
    <font>
      <sz val="16"/>
      <color theme="1"/>
      <name val="AL-Mateen"/>
      <charset val="178"/>
    </font>
    <font>
      <sz val="12"/>
      <color theme="1"/>
      <name val="AL-Mateen"/>
      <charset val="178"/>
    </font>
    <font>
      <b/>
      <sz val="16"/>
      <color theme="1"/>
      <name val="Calibri"/>
      <family val="2"/>
      <scheme val="minor"/>
    </font>
    <font>
      <sz val="14"/>
      <color theme="0"/>
      <name val="AL-Mateen"/>
      <charset val="178"/>
    </font>
    <font>
      <sz val="11"/>
      <color theme="1"/>
      <name val="AL-Mateen"/>
      <charset val="178"/>
    </font>
    <font>
      <b/>
      <sz val="18"/>
      <name val="Times New Roman"/>
      <family val="1"/>
    </font>
    <font>
      <b/>
      <sz val="20"/>
      <name val="Times New Roman"/>
      <family val="1"/>
    </font>
    <font>
      <b/>
      <u/>
      <sz val="10"/>
      <color theme="1"/>
      <name val="Calibri"/>
      <family val="2"/>
      <scheme val="minor"/>
    </font>
    <font>
      <b/>
      <u/>
      <sz val="22"/>
      <color theme="1"/>
      <name val="Calibri"/>
      <family val="2"/>
      <scheme val="minor"/>
    </font>
    <font>
      <sz val="12"/>
      <color theme="1"/>
      <name val="Arial"/>
      <family val="2"/>
    </font>
    <font>
      <b/>
      <u/>
      <sz val="15"/>
      <color theme="1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</fills>
  <borders count="106">
    <border>
      <left/>
      <right/>
      <top/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/>
      <bottom style="thin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ck">
        <color indexed="64"/>
      </right>
      <top style="hair">
        <color indexed="64"/>
      </top>
      <bottom/>
      <diagonal/>
    </border>
    <border>
      <left style="thick">
        <color indexed="64"/>
      </left>
      <right style="thick">
        <color indexed="64"/>
      </right>
      <top style="hair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medium">
        <color auto="1"/>
      </left>
      <right/>
      <top/>
      <bottom/>
      <diagonal/>
    </border>
    <border>
      <left style="thick">
        <color auto="1"/>
      </left>
      <right style="medium">
        <color auto="1"/>
      </right>
      <top style="thick">
        <color auto="1"/>
      </top>
      <bottom/>
      <diagonal/>
    </border>
    <border>
      <left style="thick">
        <color auto="1"/>
      </left>
      <right style="medium">
        <color auto="1"/>
      </right>
      <top/>
      <bottom style="thick">
        <color auto="1"/>
      </bottom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ck">
        <color auto="1"/>
      </right>
      <top style="thin">
        <color auto="1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ck">
        <color auto="1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hair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medium">
        <color auto="1"/>
      </right>
      <top/>
      <bottom style="thick">
        <color auto="1"/>
      </bottom>
      <diagonal/>
    </border>
    <border>
      <left style="medium">
        <color auto="1"/>
      </left>
      <right style="thick">
        <color auto="1"/>
      </right>
      <top/>
      <bottom style="thick">
        <color auto="1"/>
      </bottom>
      <diagonal/>
    </border>
  </borders>
  <cellStyleXfs count="2">
    <xf numFmtId="0" fontId="0" fillId="0" borderId="0"/>
    <xf numFmtId="164" fontId="19" fillId="0" borderId="0" applyFont="0" applyFill="0" applyBorder="0" applyAlignment="0" applyProtection="0"/>
  </cellStyleXfs>
  <cellXfs count="297">
    <xf numFmtId="0" fontId="0" fillId="0" borderId="0" xfId="0"/>
    <xf numFmtId="0" fontId="11" fillId="0" borderId="7" xfId="0" applyFont="1" applyBorder="1" applyAlignment="1">
      <alignment horizontal="center" vertical="center" wrapText="1" readingOrder="2"/>
    </xf>
    <xf numFmtId="0" fontId="12" fillId="0" borderId="8" xfId="0" applyFont="1" applyBorder="1" applyAlignment="1">
      <alignment horizontal="right" vertical="center" wrapText="1" readingOrder="2"/>
    </xf>
    <xf numFmtId="0" fontId="13" fillId="0" borderId="8" xfId="0" applyFont="1" applyBorder="1" applyAlignment="1">
      <alignment horizontal="right" vertical="center" wrapText="1" readingOrder="2"/>
    </xf>
    <xf numFmtId="0" fontId="13" fillId="0" borderId="4" xfId="0" applyFont="1" applyBorder="1" applyAlignment="1">
      <alignment horizontal="right" vertical="center" wrapText="1" readingOrder="2"/>
    </xf>
    <xf numFmtId="0" fontId="11" fillId="0" borderId="4" xfId="0" applyFont="1" applyBorder="1" applyAlignment="1">
      <alignment horizontal="center" vertical="center" wrapText="1" readingOrder="2"/>
    </xf>
    <xf numFmtId="0" fontId="20" fillId="4" borderId="10" xfId="0" applyFont="1" applyFill="1" applyBorder="1" applyAlignment="1">
      <alignment horizontal="right" vertical="center" wrapText="1" readingOrder="2"/>
    </xf>
    <xf numFmtId="0" fontId="21" fillId="5" borderId="4" xfId="0" applyFont="1" applyFill="1" applyBorder="1" applyAlignment="1">
      <alignment horizontal="center" vertical="center" wrapText="1" readingOrder="2"/>
    </xf>
    <xf numFmtId="0" fontId="0" fillId="0" borderId="0" xfId="0" applyAlignment="1">
      <alignment horizontal="center"/>
    </xf>
    <xf numFmtId="0" fontId="0" fillId="0" borderId="14" xfId="0" applyBorder="1"/>
    <xf numFmtId="0" fontId="0" fillId="0" borderId="15" xfId="0" applyBorder="1"/>
    <xf numFmtId="0" fontId="0" fillId="0" borderId="17" xfId="0" applyBorder="1"/>
    <xf numFmtId="0" fontId="0" fillId="0" borderId="23" xfId="0" applyBorder="1"/>
    <xf numFmtId="0" fontId="0" fillId="0" borderId="21" xfId="0" applyBorder="1"/>
    <xf numFmtId="0" fontId="0" fillId="0" borderId="26" xfId="0" applyBorder="1"/>
    <xf numFmtId="0" fontId="0" fillId="0" borderId="27" xfId="0" applyBorder="1"/>
    <xf numFmtId="0" fontId="0" fillId="0" borderId="25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28" xfId="0" applyBorder="1"/>
    <xf numFmtId="0" fontId="0" fillId="0" borderId="29" xfId="0" applyBorder="1"/>
    <xf numFmtId="0" fontId="0" fillId="0" borderId="24" xfId="0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24" fillId="0" borderId="0" xfId="0" applyFont="1" applyAlignment="1">
      <alignment horizontal="right" vertical="center" readingOrder="2"/>
    </xf>
    <xf numFmtId="0" fontId="18" fillId="0" borderId="0" xfId="0" applyFont="1" applyAlignment="1">
      <alignment horizontal="right" vertical="center" readingOrder="2"/>
    </xf>
    <xf numFmtId="0" fontId="27" fillId="0" borderId="23" xfId="0" applyFont="1" applyBorder="1" applyAlignment="1">
      <alignment horizontal="right" vertical="center" wrapText="1" readingOrder="2"/>
    </xf>
    <xf numFmtId="0" fontId="27" fillId="0" borderId="27" xfId="0" applyFont="1" applyBorder="1" applyAlignment="1">
      <alignment horizontal="right" vertical="center" wrapText="1" readingOrder="2"/>
    </xf>
    <xf numFmtId="0" fontId="27" fillId="0" borderId="35" xfId="0" applyFont="1" applyBorder="1" applyAlignment="1">
      <alignment horizontal="right" vertical="center" wrapText="1" readingOrder="2"/>
    </xf>
    <xf numFmtId="0" fontId="18" fillId="0" borderId="23" xfId="0" applyFont="1" applyBorder="1" applyAlignment="1">
      <alignment horizontal="right" vertical="center" wrapText="1" readingOrder="2"/>
    </xf>
    <xf numFmtId="0" fontId="18" fillId="0" borderId="21" xfId="0" applyFont="1" applyBorder="1" applyAlignment="1">
      <alignment horizontal="right" vertical="center" wrapText="1" readingOrder="2"/>
    </xf>
    <xf numFmtId="0" fontId="27" fillId="0" borderId="25" xfId="0" applyFont="1" applyBorder="1" applyAlignment="1">
      <alignment horizontal="right" vertical="center" wrapText="1" readingOrder="2"/>
    </xf>
    <xf numFmtId="0" fontId="27" fillId="0" borderId="36" xfId="0" applyFont="1" applyBorder="1" applyAlignment="1">
      <alignment horizontal="right" vertical="center" wrapText="1" readingOrder="2"/>
    </xf>
    <xf numFmtId="0" fontId="27" fillId="0" borderId="22" xfId="0" applyFont="1" applyBorder="1" applyAlignment="1">
      <alignment horizontal="right" vertical="center" wrapText="1" readingOrder="2"/>
    </xf>
    <xf numFmtId="0" fontId="8" fillId="0" borderId="43" xfId="0" applyFont="1" applyBorder="1" applyAlignment="1">
      <alignment horizontal="center"/>
    </xf>
    <xf numFmtId="0" fontId="1" fillId="0" borderId="46" xfId="0" applyNumberFormat="1" applyFont="1" applyFill="1" applyBorder="1" applyAlignment="1">
      <alignment vertical="center"/>
    </xf>
    <xf numFmtId="0" fontId="1" fillId="0" borderId="46" xfId="0" applyFont="1" applyBorder="1"/>
    <xf numFmtId="0" fontId="1" fillId="0" borderId="49" xfId="0" applyNumberFormat="1" applyFont="1" applyFill="1" applyBorder="1" applyAlignment="1">
      <alignment vertical="center"/>
    </xf>
    <xf numFmtId="0" fontId="5" fillId="0" borderId="49" xfId="0" applyNumberFormat="1" applyFont="1" applyBorder="1"/>
    <xf numFmtId="0" fontId="7" fillId="0" borderId="49" xfId="0" applyNumberFormat="1" applyFont="1" applyBorder="1"/>
    <xf numFmtId="0" fontId="7" fillId="0" borderId="49" xfId="0" applyNumberFormat="1" applyFont="1" applyBorder="1" applyAlignment="1">
      <alignment horizontal="right"/>
    </xf>
    <xf numFmtId="0" fontId="34" fillId="0" borderId="49" xfId="0" applyNumberFormat="1" applyFont="1" applyBorder="1"/>
    <xf numFmtId="0" fontId="31" fillId="0" borderId="49" xfId="0" applyFont="1" applyBorder="1"/>
    <xf numFmtId="0" fontId="31" fillId="0" borderId="51" xfId="0" applyFont="1" applyBorder="1"/>
    <xf numFmtId="0" fontId="36" fillId="9" borderId="54" xfId="0" applyFont="1" applyFill="1" applyBorder="1" applyAlignment="1">
      <alignment vertical="center"/>
    </xf>
    <xf numFmtId="165" fontId="36" fillId="9" borderId="55" xfId="0" applyNumberFormat="1" applyFont="1" applyFill="1" applyBorder="1" applyAlignment="1">
      <alignment horizontal="center" vertical="center"/>
    </xf>
    <xf numFmtId="0" fontId="32" fillId="6" borderId="57" xfId="0" applyFont="1" applyFill="1" applyBorder="1" applyAlignment="1">
      <alignment vertical="center"/>
    </xf>
    <xf numFmtId="0" fontId="32" fillId="6" borderId="57" xfId="0" applyFont="1" applyFill="1" applyBorder="1"/>
    <xf numFmtId="165" fontId="32" fillId="6" borderId="58" xfId="0" applyNumberFormat="1" applyFont="1" applyFill="1" applyBorder="1" applyAlignment="1">
      <alignment horizontal="center" vertical="center"/>
    </xf>
    <xf numFmtId="0" fontId="36" fillId="10" borderId="60" xfId="0" applyFont="1" applyFill="1" applyBorder="1" applyAlignment="1">
      <alignment vertical="center"/>
    </xf>
    <xf numFmtId="165" fontId="36" fillId="10" borderId="61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2" fillId="0" borderId="65" xfId="0" applyFont="1" applyBorder="1" applyAlignment="1">
      <alignment vertical="center"/>
    </xf>
    <xf numFmtId="165" fontId="0" fillId="0" borderId="67" xfId="1" applyNumberFormat="1" applyFont="1" applyBorder="1" applyAlignment="1">
      <alignment vertical="center"/>
    </xf>
    <xf numFmtId="0" fontId="0" fillId="0" borderId="67" xfId="0" applyBorder="1" applyAlignment="1">
      <alignment vertical="center"/>
    </xf>
    <xf numFmtId="0" fontId="0" fillId="0" borderId="67" xfId="0" applyBorder="1"/>
    <xf numFmtId="0" fontId="22" fillId="0" borderId="65" xfId="0" applyFont="1" applyBorder="1" applyAlignment="1">
      <alignment horizontal="right"/>
    </xf>
    <xf numFmtId="0" fontId="0" fillId="0" borderId="65" xfId="0" applyBorder="1"/>
    <xf numFmtId="0" fontId="39" fillId="8" borderId="41" xfId="0" applyFont="1" applyFill="1" applyBorder="1" applyAlignment="1">
      <alignment vertical="center"/>
    </xf>
    <xf numFmtId="0" fontId="39" fillId="8" borderId="43" xfId="0" applyFont="1" applyFill="1" applyBorder="1" applyAlignment="1">
      <alignment vertical="center"/>
    </xf>
    <xf numFmtId="0" fontId="39" fillId="8" borderId="42" xfId="0" applyFont="1" applyFill="1" applyBorder="1" applyAlignment="1">
      <alignment horizontal="center" vertical="center"/>
    </xf>
    <xf numFmtId="165" fontId="0" fillId="0" borderId="66" xfId="1" applyNumberFormat="1" applyFont="1" applyBorder="1" applyAlignment="1">
      <alignment horizontal="center" vertical="center"/>
    </xf>
    <xf numFmtId="0" fontId="0" fillId="0" borderId="66" xfId="0" applyBorder="1" applyAlignment="1">
      <alignment horizontal="center"/>
    </xf>
    <xf numFmtId="165" fontId="0" fillId="0" borderId="66" xfId="1" applyNumberFormat="1" applyFont="1" applyBorder="1" applyAlignment="1">
      <alignment horizontal="center"/>
    </xf>
    <xf numFmtId="0" fontId="41" fillId="0" borderId="65" xfId="0" applyFont="1" applyBorder="1"/>
    <xf numFmtId="0" fontId="23" fillId="8" borderId="65" xfId="0" applyFont="1" applyFill="1" applyBorder="1" applyAlignment="1">
      <alignment horizontal="right" vertical="center"/>
    </xf>
    <xf numFmtId="165" fontId="43" fillId="8" borderId="66" xfId="1" applyNumberFormat="1" applyFont="1" applyFill="1" applyBorder="1" applyAlignment="1">
      <alignment horizontal="center" vertical="center"/>
    </xf>
    <xf numFmtId="0" fontId="43" fillId="8" borderId="67" xfId="0" applyFont="1" applyFill="1" applyBorder="1" applyAlignment="1">
      <alignment vertical="center"/>
    </xf>
    <xf numFmtId="0" fontId="40" fillId="3" borderId="68" xfId="0" applyFont="1" applyFill="1" applyBorder="1" applyAlignment="1">
      <alignment horizontal="right" vertical="center"/>
    </xf>
    <xf numFmtId="165" fontId="40" fillId="3" borderId="69" xfId="0" applyNumberFormat="1" applyFont="1" applyFill="1" applyBorder="1" applyAlignment="1">
      <alignment horizontal="center" vertical="center"/>
    </xf>
    <xf numFmtId="0" fontId="40" fillId="3" borderId="70" xfId="0" applyFont="1" applyFill="1" applyBorder="1" applyAlignment="1">
      <alignment vertical="center"/>
    </xf>
    <xf numFmtId="0" fontId="42" fillId="8" borderId="65" xfId="0" applyFont="1" applyFill="1" applyBorder="1" applyAlignment="1">
      <alignment vertical="center"/>
    </xf>
    <xf numFmtId="165" fontId="42" fillId="8" borderId="66" xfId="0" applyNumberFormat="1" applyFont="1" applyFill="1" applyBorder="1" applyAlignment="1">
      <alignment horizontal="center" vertical="center"/>
    </xf>
    <xf numFmtId="0" fontId="42" fillId="8" borderId="67" xfId="0" applyFont="1" applyFill="1" applyBorder="1" applyAlignment="1">
      <alignment vertical="center"/>
    </xf>
    <xf numFmtId="0" fontId="6" fillId="0" borderId="0" xfId="0" applyFont="1" applyAlignment="1">
      <alignment horizontal="center"/>
    </xf>
    <xf numFmtId="0" fontId="22" fillId="0" borderId="3" xfId="0" applyFont="1" applyBorder="1"/>
    <xf numFmtId="0" fontId="45" fillId="0" borderId="8" xfId="0" applyFont="1" applyBorder="1" applyAlignment="1">
      <alignment horizontal="center" vertical="center"/>
    </xf>
    <xf numFmtId="0" fontId="45" fillId="0" borderId="4" xfId="0" applyFont="1" applyBorder="1" applyAlignment="1">
      <alignment horizontal="center" vertical="center"/>
    </xf>
    <xf numFmtId="0" fontId="0" fillId="0" borderId="0" xfId="0" applyNumberFormat="1"/>
    <xf numFmtId="0" fontId="0" fillId="0" borderId="0" xfId="0" applyFill="1"/>
    <xf numFmtId="0" fontId="46" fillId="0" borderId="79" xfId="0" applyFont="1" applyBorder="1"/>
    <xf numFmtId="0" fontId="6" fillId="0" borderId="79" xfId="0" applyNumberFormat="1" applyFont="1" applyBorder="1"/>
    <xf numFmtId="166" fontId="0" fillId="0" borderId="0" xfId="0" applyNumberFormat="1"/>
    <xf numFmtId="0" fontId="2" fillId="0" borderId="80" xfId="0" applyNumberFormat="1" applyFont="1" applyBorder="1"/>
    <xf numFmtId="0" fontId="0" fillId="0" borderId="80" xfId="0" applyNumberFormat="1" applyFill="1" applyBorder="1"/>
    <xf numFmtId="0" fontId="4" fillId="0" borderId="80" xfId="0" applyNumberFormat="1" applyFont="1" applyBorder="1"/>
    <xf numFmtId="0" fontId="48" fillId="0" borderId="80" xfId="0" applyFont="1" applyFill="1" applyBorder="1"/>
    <xf numFmtId="0" fontId="0" fillId="0" borderId="80" xfId="0" applyNumberFormat="1" applyBorder="1"/>
    <xf numFmtId="0" fontId="1" fillId="0" borderId="80" xfId="0" applyNumberFormat="1" applyFont="1" applyBorder="1"/>
    <xf numFmtId="0" fontId="48" fillId="0" borderId="80" xfId="0" applyFont="1" applyBorder="1"/>
    <xf numFmtId="167" fontId="49" fillId="0" borderId="80" xfId="0" applyNumberFormat="1" applyFont="1" applyBorder="1"/>
    <xf numFmtId="0" fontId="49" fillId="0" borderId="80" xfId="0" applyFont="1" applyBorder="1"/>
    <xf numFmtId="1" fontId="1" fillId="0" borderId="80" xfId="0" applyNumberFormat="1" applyFont="1" applyBorder="1"/>
    <xf numFmtId="1" fontId="0" fillId="0" borderId="80" xfId="0" applyNumberFormat="1" applyBorder="1"/>
    <xf numFmtId="0" fontId="7" fillId="0" borderId="80" xfId="0" applyNumberFormat="1" applyFont="1" applyFill="1" applyBorder="1"/>
    <xf numFmtId="1" fontId="7" fillId="0" borderId="80" xfId="0" applyNumberFormat="1" applyFont="1" applyFill="1" applyBorder="1"/>
    <xf numFmtId="0" fontId="5" fillId="0" borderId="80" xfId="0" applyNumberFormat="1" applyFont="1" applyBorder="1"/>
    <xf numFmtId="0" fontId="50" fillId="0" borderId="80" xfId="0" applyNumberFormat="1" applyFont="1" applyBorder="1"/>
    <xf numFmtId="0" fontId="4" fillId="0" borderId="80" xfId="0" applyNumberFormat="1" applyFont="1" applyFill="1" applyBorder="1"/>
    <xf numFmtId="0" fontId="7" fillId="0" borderId="80" xfId="0" applyNumberFormat="1" applyFont="1" applyBorder="1"/>
    <xf numFmtId="0" fontId="1" fillId="0" borderId="80" xfId="0" applyNumberFormat="1" applyFont="1" applyFill="1" applyBorder="1"/>
    <xf numFmtId="0" fontId="1" fillId="0" borderId="80" xfId="0" applyFont="1" applyBorder="1"/>
    <xf numFmtId="0" fontId="7" fillId="0" borderId="80" xfId="0" applyFont="1" applyBorder="1"/>
    <xf numFmtId="0" fontId="2" fillId="0" borderId="80" xfId="0" applyNumberFormat="1" applyFont="1" applyFill="1" applyBorder="1"/>
    <xf numFmtId="166" fontId="0" fillId="0" borderId="0" xfId="0" applyNumberFormat="1" applyFill="1"/>
    <xf numFmtId="0" fontId="5" fillId="0" borderId="80" xfId="0" applyNumberFormat="1" applyFont="1" applyFill="1" applyBorder="1" applyAlignment="1">
      <alignment vertical="center"/>
    </xf>
    <xf numFmtId="0" fontId="1" fillId="0" borderId="80" xfId="0" applyNumberFormat="1" applyFont="1" applyBorder="1" applyAlignment="1">
      <alignment vertical="center"/>
    </xf>
    <xf numFmtId="0" fontId="1" fillId="0" borderId="80" xfId="0" applyNumberFormat="1" applyFont="1" applyFill="1" applyBorder="1" applyAlignment="1">
      <alignment vertical="center"/>
    </xf>
    <xf numFmtId="0" fontId="7" fillId="0" borderId="80" xfId="0" applyNumberFormat="1" applyFont="1" applyFill="1" applyBorder="1" applyAlignment="1">
      <alignment vertical="center"/>
    </xf>
    <xf numFmtId="0" fontId="7" fillId="0" borderId="80" xfId="0" applyNumberFormat="1" applyFont="1" applyBorder="1" applyAlignment="1">
      <alignment horizontal="right"/>
    </xf>
    <xf numFmtId="0" fontId="44" fillId="0" borderId="80" xfId="0" applyNumberFormat="1" applyFont="1" applyBorder="1"/>
    <xf numFmtId="0" fontId="44" fillId="0" borderId="80" xfId="0" applyNumberFormat="1" applyFont="1" applyFill="1" applyBorder="1"/>
    <xf numFmtId="0" fontId="47" fillId="0" borderId="80" xfId="0" applyNumberFormat="1" applyFont="1" applyBorder="1"/>
    <xf numFmtId="0" fontId="7" fillId="0" borderId="80" xfId="0" applyNumberFormat="1" applyFont="1" applyBorder="1" applyAlignment="1">
      <alignment vertical="center"/>
    </xf>
    <xf numFmtId="0" fontId="7" fillId="0" borderId="83" xfId="0" applyNumberFormat="1" applyFont="1" applyFill="1" applyBorder="1"/>
    <xf numFmtId="0" fontId="1" fillId="11" borderId="1" xfId="0" applyFont="1" applyFill="1" applyBorder="1" applyAlignment="1">
      <alignment horizontal="center" vertical="center" wrapText="1"/>
    </xf>
    <xf numFmtId="0" fontId="1" fillId="11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6" fillId="0" borderId="27" xfId="0" applyFont="1" applyBorder="1" applyAlignment="1">
      <alignment horizontal="right" vertical="center" wrapText="1" readingOrder="2"/>
    </xf>
    <xf numFmtId="0" fontId="53" fillId="0" borderId="23" xfId="0" applyFont="1" applyBorder="1" applyAlignment="1">
      <alignment horizontal="center" vertical="center"/>
    </xf>
    <xf numFmtId="0" fontId="17" fillId="0" borderId="27" xfId="0" applyFont="1" applyBorder="1" applyAlignment="1">
      <alignment horizontal="right" vertical="center" wrapText="1" readingOrder="2"/>
    </xf>
    <xf numFmtId="0" fontId="53" fillId="0" borderId="21" xfId="0" applyFont="1" applyBorder="1" applyAlignment="1">
      <alignment horizontal="center" vertical="center"/>
    </xf>
    <xf numFmtId="0" fontId="54" fillId="0" borderId="26" xfId="0" applyFont="1" applyBorder="1" applyAlignment="1">
      <alignment vertical="center" wrapText="1" readingOrder="2"/>
    </xf>
    <xf numFmtId="0" fontId="52" fillId="0" borderId="22" xfId="0" applyFont="1" applyBorder="1" applyAlignment="1">
      <alignment horizontal="right" vertical="center"/>
    </xf>
    <xf numFmtId="0" fontId="55" fillId="2" borderId="1" xfId="0" applyFont="1" applyFill="1" applyBorder="1" applyAlignment="1">
      <alignment horizontal="center" vertical="center" wrapText="1" readingOrder="2"/>
    </xf>
    <xf numFmtId="0" fontId="15" fillId="2" borderId="2" xfId="0" applyFont="1" applyFill="1" applyBorder="1" applyAlignment="1">
      <alignment horizontal="center" vertical="center" wrapText="1" readingOrder="2"/>
    </xf>
    <xf numFmtId="0" fontId="15" fillId="2" borderId="78" xfId="0" applyFont="1" applyFill="1" applyBorder="1" applyAlignment="1">
      <alignment horizontal="center" vertical="center" wrapText="1" readingOrder="2"/>
    </xf>
    <xf numFmtId="0" fontId="53" fillId="0" borderId="84" xfId="0" applyFont="1" applyBorder="1" applyAlignment="1">
      <alignment horizontal="center" vertical="center"/>
    </xf>
    <xf numFmtId="0" fontId="27" fillId="0" borderId="85" xfId="0" applyFont="1" applyBorder="1" applyAlignment="1">
      <alignment horizontal="right" vertical="center" wrapText="1" readingOrder="2"/>
    </xf>
    <xf numFmtId="0" fontId="16" fillId="0" borderId="26" xfId="0" applyFont="1" applyBorder="1" applyAlignment="1">
      <alignment horizontal="right" vertical="center" wrapText="1" readingOrder="2"/>
    </xf>
    <xf numFmtId="0" fontId="53" fillId="11" borderId="10" xfId="0" applyFont="1" applyFill="1" applyBorder="1" applyAlignment="1">
      <alignment horizontal="center" vertical="center"/>
    </xf>
    <xf numFmtId="0" fontId="51" fillId="11" borderId="10" xfId="0" applyFont="1" applyFill="1" applyBorder="1" applyAlignment="1">
      <alignment horizontal="right" vertical="center" wrapText="1" readingOrder="2"/>
    </xf>
    <xf numFmtId="0" fontId="53" fillId="11" borderId="3" xfId="0" applyFont="1" applyFill="1" applyBorder="1" applyAlignment="1">
      <alignment horizontal="center" vertical="center"/>
    </xf>
    <xf numFmtId="0" fontId="51" fillId="11" borderId="3" xfId="0" applyFont="1" applyFill="1" applyBorder="1" applyAlignment="1">
      <alignment horizontal="right" vertical="center" wrapText="1" readingOrder="2"/>
    </xf>
    <xf numFmtId="0" fontId="8" fillId="0" borderId="94" xfId="0" applyFont="1" applyBorder="1" applyAlignment="1">
      <alignment horizontal="center"/>
    </xf>
    <xf numFmtId="0" fontId="0" fillId="0" borderId="98" xfId="0" applyBorder="1"/>
    <xf numFmtId="0" fontId="0" fillId="0" borderId="98" xfId="0" applyNumberFormat="1" applyBorder="1"/>
    <xf numFmtId="0" fontId="31" fillId="0" borderId="98" xfId="0" applyFont="1" applyBorder="1"/>
    <xf numFmtId="0" fontId="31" fillId="0" borderId="98" xfId="0" applyNumberFormat="1" applyFont="1" applyBorder="1"/>
    <xf numFmtId="0" fontId="31" fillId="0" borderId="99" xfId="0" applyFont="1" applyBorder="1"/>
    <xf numFmtId="0" fontId="36" fillId="9" borderId="100" xfId="0" applyFont="1" applyFill="1" applyBorder="1" applyAlignment="1">
      <alignment vertical="center"/>
    </xf>
    <xf numFmtId="0" fontId="32" fillId="6" borderId="101" xfId="0" applyFont="1" applyFill="1" applyBorder="1" applyAlignment="1">
      <alignment vertical="center"/>
    </xf>
    <xf numFmtId="0" fontId="36" fillId="10" borderId="102" xfId="0" applyFont="1" applyFill="1" applyBorder="1" applyAlignment="1">
      <alignment vertical="center"/>
    </xf>
    <xf numFmtId="0" fontId="29" fillId="0" borderId="41" xfId="0" applyFont="1" applyBorder="1" applyAlignment="1">
      <alignment horizontal="center"/>
    </xf>
    <xf numFmtId="0" fontId="8" fillId="0" borderId="74" xfId="0" applyNumberFormat="1" applyFont="1" applyBorder="1"/>
    <xf numFmtId="0" fontId="30" fillId="0" borderId="48" xfId="0" applyNumberFormat="1" applyFont="1" applyBorder="1"/>
    <xf numFmtId="0" fontId="44" fillId="0" borderId="103" xfId="0" applyNumberFormat="1" applyFont="1" applyBorder="1"/>
    <xf numFmtId="0" fontId="8" fillId="0" borderId="103" xfId="0" applyNumberFormat="1" applyFont="1" applyBorder="1"/>
    <xf numFmtId="0" fontId="33" fillId="0" borderId="50" xfId="0" applyFont="1" applyBorder="1"/>
    <xf numFmtId="0" fontId="37" fillId="9" borderId="53" xfId="0" applyNumberFormat="1" applyFont="1" applyFill="1" applyBorder="1" applyAlignment="1">
      <alignment vertical="center"/>
    </xf>
    <xf numFmtId="0" fontId="38" fillId="6" borderId="56" xfId="0" applyNumberFormat="1" applyFont="1" applyFill="1" applyBorder="1"/>
    <xf numFmtId="0" fontId="36" fillId="10" borderId="59" xfId="0" applyFont="1" applyFill="1" applyBorder="1" applyAlignment="1">
      <alignment vertical="center"/>
    </xf>
    <xf numFmtId="165" fontId="8" fillId="0" borderId="11" xfId="1" applyNumberFormat="1" applyFont="1" applyBorder="1" applyAlignment="1">
      <alignment horizontal="center"/>
    </xf>
    <xf numFmtId="0" fontId="8" fillId="0" borderId="74" xfId="0" applyNumberFormat="1" applyFont="1" applyBorder="1" applyAlignment="1">
      <alignment vertical="center"/>
    </xf>
    <xf numFmtId="0" fontId="7" fillId="0" borderId="103" xfId="0" applyNumberFormat="1" applyFont="1" applyFill="1" applyBorder="1" applyAlignment="1">
      <alignment vertical="center"/>
    </xf>
    <xf numFmtId="0" fontId="7" fillId="0" borderId="103" xfId="0" applyNumberFormat="1" applyFont="1" applyFill="1" applyBorder="1" applyAlignment="1">
      <alignment horizontal="right" vertical="center"/>
    </xf>
    <xf numFmtId="0" fontId="7" fillId="0" borderId="103" xfId="0" applyNumberFormat="1" applyFont="1" applyBorder="1"/>
    <xf numFmtId="0" fontId="33" fillId="0" borderId="48" xfId="0" applyNumberFormat="1" applyFont="1" applyBorder="1"/>
    <xf numFmtId="0" fontId="35" fillId="0" borderId="48" xfId="0" applyNumberFormat="1" applyFont="1" applyBorder="1"/>
    <xf numFmtId="0" fontId="36" fillId="9" borderId="53" xfId="0" applyFont="1" applyFill="1" applyBorder="1" applyAlignment="1">
      <alignment vertical="center"/>
    </xf>
    <xf numFmtId="0" fontId="32" fillId="6" borderId="56" xfId="0" applyFont="1" applyFill="1" applyBorder="1"/>
    <xf numFmtId="165" fontId="1" fillId="16" borderId="47" xfId="0" applyNumberFormat="1" applyFont="1" applyFill="1" applyBorder="1" applyAlignment="1">
      <alignment horizontal="center"/>
    </xf>
    <xf numFmtId="0" fontId="22" fillId="0" borderId="28" xfId="0" applyFont="1" applyBorder="1" applyAlignment="1">
      <alignment horizontal="center"/>
    </xf>
    <xf numFmtId="0" fontId="22" fillId="0" borderId="15" xfId="0" applyFont="1" applyBorder="1" applyAlignment="1">
      <alignment horizontal="center"/>
    </xf>
    <xf numFmtId="0" fontId="22" fillId="0" borderId="29" xfId="0" applyFont="1" applyBorder="1" applyAlignment="1">
      <alignment horizontal="center"/>
    </xf>
    <xf numFmtId="0" fontId="63" fillId="0" borderId="25" xfId="0" applyFont="1" applyBorder="1" applyAlignment="1">
      <alignment horizontal="center" vertical="center" wrapText="1" readingOrder="2"/>
    </xf>
    <xf numFmtId="0" fontId="0" fillId="0" borderId="35" xfId="0" applyBorder="1" applyAlignment="1">
      <alignment horizontal="center" wrapText="1"/>
    </xf>
    <xf numFmtId="0" fontId="0" fillId="0" borderId="35" xfId="0" applyBorder="1" applyAlignment="1">
      <alignment vertical="center"/>
    </xf>
    <xf numFmtId="0" fontId="27" fillId="0" borderId="26" xfId="0" applyFont="1" applyBorder="1" applyAlignment="1" applyProtection="1">
      <alignment horizontal="right" vertical="center" wrapText="1" readingOrder="2"/>
      <protection locked="0"/>
    </xf>
    <xf numFmtId="0" fontId="27" fillId="0" borderId="37" xfId="0" applyFont="1" applyBorder="1" applyAlignment="1" applyProtection="1">
      <alignment horizontal="right" vertical="center" wrapText="1" readingOrder="2"/>
      <protection locked="0"/>
    </xf>
    <xf numFmtId="0" fontId="27" fillId="0" borderId="27" xfId="0" applyFont="1" applyBorder="1" applyAlignment="1" applyProtection="1">
      <alignment horizontal="right" vertical="center" wrapText="1" readingOrder="2"/>
      <protection locked="0"/>
    </xf>
    <xf numFmtId="0" fontId="27" fillId="0" borderId="35" xfId="0" applyFont="1" applyBorder="1" applyAlignment="1" applyProtection="1">
      <alignment horizontal="right" vertical="center" wrapText="1" readingOrder="2"/>
      <protection locked="0"/>
    </xf>
    <xf numFmtId="0" fontId="1" fillId="0" borderId="95" xfId="0" applyNumberFormat="1" applyFont="1" applyFill="1" applyBorder="1" applyAlignment="1" applyProtection="1">
      <alignment vertical="center"/>
      <protection locked="0"/>
    </xf>
    <xf numFmtId="0" fontId="32" fillId="6" borderId="96" xfId="0" applyFont="1" applyFill="1" applyBorder="1" applyAlignment="1" applyProtection="1">
      <alignment vertical="center"/>
      <protection locked="0"/>
    </xf>
    <xf numFmtId="0" fontId="36" fillId="10" borderId="97" xfId="0" applyFont="1" applyFill="1" applyBorder="1" applyAlignment="1" applyProtection="1">
      <alignment vertical="center"/>
      <protection locked="0"/>
    </xf>
    <xf numFmtId="165" fontId="1" fillId="0" borderId="47" xfId="1" applyNumberFormat="1" applyFont="1" applyBorder="1" applyProtection="1">
      <protection locked="0"/>
    </xf>
    <xf numFmtId="165" fontId="32" fillId="0" borderId="52" xfId="1" applyNumberFormat="1" applyFont="1" applyBorder="1" applyProtection="1">
      <protection locked="0"/>
    </xf>
    <xf numFmtId="165" fontId="36" fillId="9" borderId="55" xfId="1" applyNumberFormat="1" applyFont="1" applyFill="1" applyBorder="1" applyAlignment="1" applyProtection="1">
      <alignment vertical="center"/>
      <protection locked="0"/>
    </xf>
    <xf numFmtId="165" fontId="32" fillId="6" borderId="58" xfId="1" applyNumberFormat="1" applyFont="1" applyFill="1" applyBorder="1" applyProtection="1">
      <protection locked="0"/>
    </xf>
    <xf numFmtId="165" fontId="36" fillId="10" borderId="61" xfId="1" applyNumberFormat="1" applyFont="1" applyFill="1" applyBorder="1" applyAlignment="1" applyProtection="1">
      <alignment vertical="center"/>
      <protection locked="0"/>
    </xf>
    <xf numFmtId="3" fontId="0" fillId="0" borderId="0" xfId="0" applyNumberFormat="1" applyFill="1"/>
    <xf numFmtId="3" fontId="1" fillId="2" borderId="2" xfId="0" applyNumberFormat="1" applyFont="1" applyFill="1" applyBorder="1" applyAlignment="1">
      <alignment horizontal="center" vertical="center"/>
    </xf>
    <xf numFmtId="3" fontId="1" fillId="2" borderId="2" xfId="0" applyNumberFormat="1" applyFont="1" applyFill="1" applyBorder="1" applyAlignment="1">
      <alignment horizontal="center" vertical="center" wrapText="1"/>
    </xf>
    <xf numFmtId="3" fontId="1" fillId="2" borderId="78" xfId="0" applyNumberFormat="1" applyFont="1" applyFill="1" applyBorder="1" applyAlignment="1">
      <alignment horizontal="center" vertical="center" wrapText="1"/>
    </xf>
    <xf numFmtId="3" fontId="1" fillId="0" borderId="79" xfId="0" applyNumberFormat="1" applyFont="1" applyFill="1" applyBorder="1" applyAlignment="1" applyProtection="1">
      <alignment horizontal="center" vertical="center" wrapText="1"/>
      <protection locked="0"/>
    </xf>
    <xf numFmtId="3" fontId="0" fillId="0" borderId="80" xfId="0" applyNumberFormat="1" applyFill="1" applyBorder="1" applyProtection="1">
      <protection locked="0"/>
    </xf>
    <xf numFmtId="3" fontId="47" fillId="0" borderId="80" xfId="0" applyNumberFormat="1" applyFont="1" applyFill="1" applyBorder="1" applyProtection="1">
      <protection locked="0"/>
    </xf>
    <xf numFmtId="3" fontId="48" fillId="0" borderId="80" xfId="0" applyNumberFormat="1" applyFont="1" applyFill="1" applyBorder="1" applyProtection="1">
      <protection locked="0"/>
    </xf>
    <xf numFmtId="3" fontId="49" fillId="0" borderId="80" xfId="0" applyNumberFormat="1" applyFont="1" applyFill="1" applyBorder="1" applyProtection="1">
      <protection locked="0"/>
    </xf>
    <xf numFmtId="3" fontId="7" fillId="0" borderId="80" xfId="0" applyNumberFormat="1" applyFont="1" applyFill="1" applyBorder="1" applyProtection="1">
      <protection locked="0"/>
    </xf>
    <xf numFmtId="3" fontId="2" fillId="2" borderId="80" xfId="0" applyNumberFormat="1" applyFont="1" applyFill="1" applyBorder="1" applyProtection="1">
      <protection locked="0"/>
    </xf>
    <xf numFmtId="3" fontId="2" fillId="0" borderId="80" xfId="0" applyNumberFormat="1" applyFont="1" applyFill="1" applyBorder="1" applyProtection="1">
      <protection locked="0"/>
    </xf>
    <xf numFmtId="3" fontId="0" fillId="2" borderId="80" xfId="0" applyNumberFormat="1" applyFill="1" applyBorder="1" applyProtection="1">
      <protection locked="0"/>
    </xf>
    <xf numFmtId="3" fontId="49" fillId="2" borderId="80" xfId="0" applyNumberFormat="1" applyFont="1" applyFill="1" applyBorder="1" applyProtection="1">
      <protection locked="0"/>
    </xf>
    <xf numFmtId="3" fontId="49" fillId="0" borderId="81" xfId="0" applyNumberFormat="1" applyFont="1" applyFill="1" applyBorder="1" applyAlignment="1" applyProtection="1">
      <alignment vertical="center" wrapText="1"/>
      <protection locked="0"/>
    </xf>
    <xf numFmtId="3" fontId="49" fillId="0" borderId="82" xfId="0" applyNumberFormat="1" applyFont="1" applyFill="1" applyBorder="1" applyAlignment="1" applyProtection="1">
      <alignment vertical="center" wrapText="1"/>
      <protection locked="0"/>
    </xf>
    <xf numFmtId="3" fontId="49" fillId="2" borderId="80" xfId="0" applyNumberFormat="1" applyFont="1" applyFill="1" applyBorder="1" applyAlignment="1" applyProtection="1">
      <alignment wrapText="1"/>
      <protection locked="0"/>
    </xf>
    <xf numFmtId="3" fontId="1" fillId="2" borderId="80" xfId="0" applyNumberFormat="1" applyFont="1" applyFill="1" applyBorder="1" applyAlignment="1" applyProtection="1">
      <alignment vertical="center"/>
      <protection locked="0"/>
    </xf>
    <xf numFmtId="3" fontId="4" fillId="2" borderId="80" xfId="0" applyNumberFormat="1" applyFont="1" applyFill="1" applyBorder="1" applyProtection="1">
      <protection locked="0"/>
    </xf>
    <xf numFmtId="3" fontId="0" fillId="0" borderId="83" xfId="0" applyNumberFormat="1" applyFill="1" applyBorder="1" applyProtection="1">
      <protection locked="0"/>
    </xf>
    <xf numFmtId="3" fontId="49" fillId="0" borderId="83" xfId="0" applyNumberFormat="1" applyFont="1" applyFill="1" applyBorder="1" applyProtection="1">
      <protection locked="0"/>
    </xf>
    <xf numFmtId="3" fontId="1" fillId="11" borderId="2" xfId="0" applyNumberFormat="1" applyFont="1" applyFill="1" applyBorder="1" applyAlignment="1" applyProtection="1">
      <alignment horizontal="center" vertical="center"/>
      <protection locked="0"/>
    </xf>
    <xf numFmtId="3" fontId="58" fillId="2" borderId="89" xfId="0" applyNumberFormat="1" applyFont="1" applyFill="1" applyBorder="1" applyAlignment="1">
      <alignment horizontal="center" vertical="center" wrapText="1" readingOrder="2"/>
    </xf>
    <xf numFmtId="3" fontId="0" fillId="0" borderId="0" xfId="0" applyNumberFormat="1" applyAlignment="1">
      <alignment vertical="center"/>
    </xf>
    <xf numFmtId="3" fontId="0" fillId="0" borderId="26" xfId="0" applyNumberFormat="1" applyBorder="1" applyAlignment="1" applyProtection="1">
      <alignment vertical="center"/>
      <protection locked="0"/>
    </xf>
    <xf numFmtId="3" fontId="0" fillId="0" borderId="90" xfId="0" applyNumberFormat="1" applyBorder="1" applyAlignment="1" applyProtection="1">
      <alignment vertical="center"/>
      <protection locked="0"/>
    </xf>
    <xf numFmtId="0" fontId="0" fillId="0" borderId="37" xfId="0" applyBorder="1" applyAlignment="1" applyProtection="1">
      <alignment vertical="center"/>
      <protection locked="0"/>
    </xf>
    <xf numFmtId="0" fontId="52" fillId="0" borderId="23" xfId="0" applyFont="1" applyBorder="1" applyAlignment="1">
      <alignment vertical="center"/>
    </xf>
    <xf numFmtId="3" fontId="0" fillId="0" borderId="27" xfId="0" applyNumberFormat="1" applyBorder="1" applyAlignment="1" applyProtection="1">
      <alignment vertical="center"/>
      <protection locked="0"/>
    </xf>
    <xf numFmtId="3" fontId="0" fillId="0" borderId="76" xfId="0" applyNumberFormat="1" applyBorder="1" applyAlignment="1" applyProtection="1">
      <alignment vertical="center"/>
      <protection locked="0"/>
    </xf>
    <xf numFmtId="0" fontId="0" fillId="0" borderId="35" xfId="0" applyBorder="1" applyAlignment="1" applyProtection="1">
      <alignment vertical="center"/>
      <protection locked="0"/>
    </xf>
    <xf numFmtId="3" fontId="0" fillId="11" borderId="10" xfId="0" applyNumberFormat="1" applyFill="1" applyBorder="1" applyAlignment="1" applyProtection="1">
      <alignment vertical="center"/>
      <protection locked="0"/>
    </xf>
    <xf numFmtId="0" fontId="0" fillId="11" borderId="10" xfId="0" applyFill="1" applyBorder="1" applyAlignment="1" applyProtection="1">
      <alignment vertical="center"/>
      <protection locked="0"/>
    </xf>
    <xf numFmtId="3" fontId="0" fillId="0" borderId="85" xfId="0" applyNumberFormat="1" applyBorder="1" applyAlignment="1" applyProtection="1">
      <alignment vertical="center"/>
      <protection locked="0"/>
    </xf>
    <xf numFmtId="3" fontId="0" fillId="0" borderId="91" xfId="0" applyNumberFormat="1" applyBorder="1" applyAlignment="1" applyProtection="1">
      <alignment vertical="center"/>
      <protection locked="0"/>
    </xf>
    <xf numFmtId="0" fontId="0" fillId="0" borderId="86" xfId="0" applyBorder="1" applyAlignment="1" applyProtection="1">
      <alignment vertical="center"/>
      <protection locked="0"/>
    </xf>
    <xf numFmtId="0" fontId="52" fillId="0" borderId="22" xfId="0" applyFont="1" applyBorder="1" applyAlignment="1">
      <alignment vertical="center"/>
    </xf>
    <xf numFmtId="3" fontId="0" fillId="0" borderId="25" xfId="0" applyNumberFormat="1" applyBorder="1" applyAlignment="1" applyProtection="1">
      <alignment vertical="center"/>
      <protection locked="0"/>
    </xf>
    <xf numFmtId="3" fontId="0" fillId="0" borderId="92" xfId="0" applyNumberFormat="1" applyBorder="1" applyAlignment="1" applyProtection="1">
      <alignment vertical="center"/>
      <protection locked="0"/>
    </xf>
    <xf numFmtId="0" fontId="0" fillId="0" borderId="36" xfId="0" applyBorder="1" applyAlignment="1" applyProtection="1">
      <alignment vertical="center"/>
      <protection locked="0"/>
    </xf>
    <xf numFmtId="3" fontId="0" fillId="11" borderId="3" xfId="0" applyNumberFormat="1" applyFill="1" applyBorder="1" applyAlignment="1" applyProtection="1">
      <alignment vertical="center"/>
      <protection locked="0"/>
    </xf>
    <xf numFmtId="0" fontId="0" fillId="11" borderId="3" xfId="0" applyFill="1" applyBorder="1" applyAlignment="1" applyProtection="1">
      <alignment vertical="center"/>
      <protection locked="0"/>
    </xf>
    <xf numFmtId="3" fontId="0" fillId="0" borderId="0" xfId="0" applyNumberFormat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3" fontId="0" fillId="13" borderId="2" xfId="0" applyNumberFormat="1" applyFill="1" applyBorder="1" applyAlignment="1" applyProtection="1">
      <alignment vertical="center"/>
      <protection locked="0"/>
    </xf>
    <xf numFmtId="0" fontId="0" fillId="13" borderId="78" xfId="0" applyFill="1" applyBorder="1" applyAlignment="1" applyProtection="1">
      <alignment vertical="center"/>
      <protection locked="0"/>
    </xf>
    <xf numFmtId="3" fontId="14" fillId="0" borderId="3" xfId="0" applyNumberFormat="1" applyFont="1" applyBorder="1" applyAlignment="1" applyProtection="1">
      <alignment horizontal="center" vertical="center" wrapText="1" readingOrder="2"/>
      <protection locked="0"/>
    </xf>
    <xf numFmtId="3" fontId="14" fillId="2" borderId="3" xfId="0" applyNumberFormat="1" applyFont="1" applyFill="1" applyBorder="1" applyAlignment="1" applyProtection="1">
      <alignment horizontal="center" vertical="center" wrapText="1" readingOrder="2"/>
      <protection locked="0"/>
    </xf>
    <xf numFmtId="3" fontId="0" fillId="0" borderId="0" xfId="0" applyNumberFormat="1"/>
    <xf numFmtId="3" fontId="14" fillId="0" borderId="3" xfId="0" applyNumberFormat="1" applyFont="1" applyFill="1" applyBorder="1" applyAlignment="1">
      <alignment horizontal="center" vertical="center" wrapText="1" readingOrder="2"/>
    </xf>
    <xf numFmtId="3" fontId="14" fillId="0" borderId="8" xfId="0" applyNumberFormat="1" applyFont="1" applyBorder="1" applyAlignment="1" applyProtection="1">
      <alignment horizontal="center" vertical="center" wrapText="1" readingOrder="2"/>
      <protection locked="0"/>
    </xf>
    <xf numFmtId="3" fontId="14" fillId="2" borderId="8" xfId="0" applyNumberFormat="1" applyFont="1" applyFill="1" applyBorder="1" applyAlignment="1" applyProtection="1">
      <alignment horizontal="center" vertical="center" wrapText="1" readingOrder="2"/>
      <protection locked="0"/>
    </xf>
    <xf numFmtId="3" fontId="14" fillId="4" borderId="10" xfId="0" applyNumberFormat="1" applyFont="1" applyFill="1" applyBorder="1" applyAlignment="1" applyProtection="1">
      <alignment horizontal="center" vertical="center" wrapText="1" readingOrder="2"/>
      <protection locked="0"/>
    </xf>
    <xf numFmtId="3" fontId="14" fillId="4" borderId="10" xfId="0" applyNumberFormat="1" applyFont="1" applyFill="1" applyBorder="1" applyAlignment="1">
      <alignment horizontal="center" vertical="center" wrapText="1" readingOrder="2"/>
    </xf>
    <xf numFmtId="3" fontId="14" fillId="2" borderId="4" xfId="0" applyNumberFormat="1" applyFont="1" applyFill="1" applyBorder="1" applyAlignment="1" applyProtection="1">
      <alignment horizontal="center" vertical="center" wrapText="1" readingOrder="2"/>
      <protection locked="0"/>
    </xf>
    <xf numFmtId="3" fontId="14" fillId="0" borderId="4" xfId="0" applyNumberFormat="1" applyFont="1" applyBorder="1" applyAlignment="1" applyProtection="1">
      <alignment horizontal="center" vertical="center" wrapText="1" readingOrder="2"/>
      <protection locked="0"/>
    </xf>
    <xf numFmtId="3" fontId="14" fillId="7" borderId="10" xfId="0" applyNumberFormat="1" applyFont="1" applyFill="1" applyBorder="1" applyAlignment="1" applyProtection="1">
      <alignment horizontal="center" vertical="center" wrapText="1" readingOrder="2"/>
      <protection locked="0"/>
    </xf>
    <xf numFmtId="3" fontId="14" fillId="7" borderId="10" xfId="0" applyNumberFormat="1" applyFont="1" applyFill="1" applyBorder="1" applyAlignment="1">
      <alignment horizontal="center" vertical="center" wrapText="1" readingOrder="2"/>
    </xf>
    <xf numFmtId="4" fontId="0" fillId="0" borderId="0" xfId="0" applyNumberFormat="1"/>
    <xf numFmtId="0" fontId="27" fillId="0" borderId="71" xfId="0" applyFont="1" applyBorder="1" applyAlignment="1">
      <alignment horizontal="center" vertical="center" wrapText="1" readingOrder="2"/>
    </xf>
    <xf numFmtId="0" fontId="27" fillId="0" borderId="0" xfId="0" applyFont="1" applyAlignment="1">
      <alignment horizontal="center" vertical="center" wrapText="1" readingOrder="2"/>
    </xf>
    <xf numFmtId="165" fontId="0" fillId="0" borderId="0" xfId="0" applyNumberFormat="1"/>
    <xf numFmtId="0" fontId="0" fillId="0" borderId="22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165" fontId="0" fillId="0" borderId="0" xfId="0" applyNumberFormat="1" applyAlignment="1">
      <alignment horizontal="center"/>
    </xf>
    <xf numFmtId="0" fontId="28" fillId="8" borderId="38" xfId="0" applyFont="1" applyFill="1" applyBorder="1" applyAlignment="1">
      <alignment horizontal="center" vertical="center" wrapText="1" readingOrder="2"/>
    </xf>
    <xf numFmtId="0" fontId="28" fillId="8" borderId="39" xfId="0" applyFont="1" applyFill="1" applyBorder="1" applyAlignment="1">
      <alignment horizontal="center" vertical="center" wrapText="1" readingOrder="2"/>
    </xf>
    <xf numFmtId="0" fontId="28" fillId="8" borderId="40" xfId="0" applyFont="1" applyFill="1" applyBorder="1" applyAlignment="1">
      <alignment horizontal="center" vertical="center" wrapText="1" readingOrder="2"/>
    </xf>
    <xf numFmtId="0" fontId="25" fillId="0" borderId="72" xfId="0" applyFont="1" applyBorder="1" applyAlignment="1">
      <alignment horizontal="center" vertical="center" wrapText="1" readingOrder="2"/>
    </xf>
    <xf numFmtId="0" fontId="25" fillId="0" borderId="75" xfId="0" applyFont="1" applyBorder="1" applyAlignment="1">
      <alignment horizontal="center" vertical="center" wrapText="1" readingOrder="2"/>
    </xf>
    <xf numFmtId="0" fontId="25" fillId="0" borderId="73" xfId="0" applyFont="1" applyBorder="1" applyAlignment="1">
      <alignment horizontal="center" vertical="center" wrapText="1" readingOrder="2"/>
    </xf>
    <xf numFmtId="0" fontId="26" fillId="0" borderId="24" xfId="0" applyFont="1" applyBorder="1" applyAlignment="1">
      <alignment horizontal="center" vertical="center" wrapText="1" readingOrder="2"/>
    </xf>
    <xf numFmtId="0" fontId="26" fillId="0" borderId="34" xfId="0" applyFont="1" applyBorder="1" applyAlignment="1">
      <alignment horizontal="center" vertical="center" wrapText="1" readingOrder="2"/>
    </xf>
    <xf numFmtId="0" fontId="26" fillId="0" borderId="76" xfId="0" applyFont="1" applyBorder="1" applyAlignment="1">
      <alignment horizontal="center" vertical="center" wrapText="1" readingOrder="2"/>
    </xf>
    <xf numFmtId="0" fontId="26" fillId="0" borderId="77" xfId="0" applyFont="1" applyBorder="1" applyAlignment="1">
      <alignment horizontal="center" vertical="center" wrapText="1" readingOrder="2"/>
    </xf>
    <xf numFmtId="0" fontId="63" fillId="0" borderId="85" xfId="0" applyFont="1" applyBorder="1" applyAlignment="1">
      <alignment horizontal="center" vertical="center" wrapText="1" readingOrder="2"/>
    </xf>
    <xf numFmtId="0" fontId="63" fillId="0" borderId="104" xfId="0" applyFont="1" applyBorder="1" applyAlignment="1">
      <alignment horizontal="center" vertical="center" wrapText="1" readingOrder="2"/>
    </xf>
    <xf numFmtId="0" fontId="63" fillId="0" borderId="86" xfId="0" applyFont="1" applyBorder="1" applyAlignment="1">
      <alignment horizontal="center" vertical="center" wrapText="1" readingOrder="2"/>
    </xf>
    <xf numFmtId="0" fontId="63" fillId="0" borderId="105" xfId="0" applyFont="1" applyBorder="1" applyAlignment="1">
      <alignment horizontal="center" vertical="center" wrapText="1" readingOrder="2"/>
    </xf>
    <xf numFmtId="0" fontId="41" fillId="0" borderId="62" xfId="0" applyFont="1" applyBorder="1" applyAlignment="1">
      <alignment horizontal="center"/>
    </xf>
    <xf numFmtId="0" fontId="11" fillId="0" borderId="3" xfId="0" applyFont="1" applyBorder="1" applyAlignment="1">
      <alignment horizontal="center" vertical="center" wrapText="1" readingOrder="2"/>
    </xf>
    <xf numFmtId="0" fontId="11" fillId="0" borderId="4" xfId="0" applyFont="1" applyBorder="1" applyAlignment="1">
      <alignment horizontal="center" vertical="center" wrapText="1" readingOrder="2"/>
    </xf>
    <xf numFmtId="0" fontId="10" fillId="0" borderId="5" xfId="0" applyFont="1" applyBorder="1" applyAlignment="1">
      <alignment horizontal="center" vertical="center" wrapText="1" readingOrder="2"/>
    </xf>
    <xf numFmtId="0" fontId="10" fillId="0" borderId="6" xfId="0" applyFont="1" applyBorder="1" applyAlignment="1">
      <alignment horizontal="center" vertical="center" wrapText="1" readingOrder="2"/>
    </xf>
    <xf numFmtId="0" fontId="10" fillId="0" borderId="9" xfId="0" applyFont="1" applyBorder="1" applyAlignment="1">
      <alignment horizontal="center" vertical="center" wrapText="1" readingOrder="2"/>
    </xf>
    <xf numFmtId="0" fontId="9" fillId="0" borderId="3" xfId="0" applyFont="1" applyBorder="1" applyAlignment="1">
      <alignment horizontal="center" vertical="center" wrapText="1" readingOrder="2"/>
    </xf>
    <xf numFmtId="0" fontId="9" fillId="0" borderId="4" xfId="0" applyFont="1" applyBorder="1" applyAlignment="1">
      <alignment horizontal="center" vertical="center" wrapText="1" readingOrder="2"/>
    </xf>
    <xf numFmtId="0" fontId="59" fillId="16" borderId="0" xfId="0" applyNumberFormat="1" applyFont="1" applyFill="1" applyAlignment="1">
      <alignment horizontal="center" vertical="center"/>
    </xf>
    <xf numFmtId="0" fontId="62" fillId="2" borderId="0" xfId="0" applyFont="1" applyFill="1" applyAlignment="1">
      <alignment horizontal="center"/>
    </xf>
    <xf numFmtId="0" fontId="22" fillId="0" borderId="13" xfId="0" applyFont="1" applyBorder="1" applyAlignment="1">
      <alignment horizontal="center" vertical="center"/>
    </xf>
    <xf numFmtId="0" fontId="22" fillId="0" borderId="16" xfId="0" applyFont="1" applyBorder="1" applyAlignment="1">
      <alignment horizontal="center" vertical="center"/>
    </xf>
    <xf numFmtId="0" fontId="23" fillId="0" borderId="20" xfId="0" applyFont="1" applyBorder="1" applyAlignment="1">
      <alignment horizontal="center" vertical="center"/>
    </xf>
    <xf numFmtId="0" fontId="23" fillId="0" borderId="21" xfId="0" applyFont="1" applyBorder="1" applyAlignment="1">
      <alignment horizontal="center" vertical="center"/>
    </xf>
    <xf numFmtId="0" fontId="22" fillId="0" borderId="63" xfId="0" applyFont="1" applyBorder="1" applyAlignment="1">
      <alignment horizontal="center" vertical="center" wrapText="1"/>
    </xf>
    <xf numFmtId="0" fontId="22" fillId="0" borderId="64" xfId="0" applyFont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 wrapText="1"/>
    </xf>
    <xf numFmtId="0" fontId="22" fillId="0" borderId="24" xfId="0" applyFont="1" applyBorder="1" applyAlignment="1">
      <alignment horizontal="center" vertical="center"/>
    </xf>
    <xf numFmtId="0" fontId="22" fillId="0" borderId="25" xfId="0" applyFont="1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0" fontId="22" fillId="0" borderId="19" xfId="0" applyFont="1" applyBorder="1" applyAlignment="1">
      <alignment horizontal="center" vertical="center"/>
    </xf>
    <xf numFmtId="0" fontId="57" fillId="13" borderId="87" xfId="0" applyFont="1" applyFill="1" applyBorder="1" applyAlignment="1">
      <alignment horizontal="center" vertical="center" wrapText="1" readingOrder="2"/>
    </xf>
    <xf numFmtId="0" fontId="57" fillId="13" borderId="88" xfId="0" applyFont="1" applyFill="1" applyBorder="1" applyAlignment="1">
      <alignment horizontal="center" vertical="center" wrapText="1" readingOrder="2"/>
    </xf>
    <xf numFmtId="0" fontId="56" fillId="0" borderId="0" xfId="0" applyFont="1" applyAlignment="1">
      <alignment horizontal="center" vertical="center"/>
    </xf>
    <xf numFmtId="0" fontId="64" fillId="0" borderId="0" xfId="0" applyFont="1" applyAlignment="1">
      <alignment horizontal="center"/>
    </xf>
    <xf numFmtId="0" fontId="1" fillId="16" borderId="44" xfId="0" applyFont="1" applyFill="1" applyBorder="1" applyAlignment="1">
      <alignment horizontal="center" vertical="center" wrapText="1"/>
    </xf>
    <xf numFmtId="0" fontId="1" fillId="16" borderId="45" xfId="0" applyFont="1" applyFill="1" applyBorder="1" applyAlignment="1">
      <alignment horizontal="center" vertical="center" wrapText="1"/>
    </xf>
    <xf numFmtId="0" fontId="3" fillId="14" borderId="87" xfId="0" applyFont="1" applyFill="1" applyBorder="1" applyAlignment="1">
      <alignment horizontal="center" vertical="center"/>
    </xf>
    <xf numFmtId="0" fontId="3" fillId="14" borderId="93" xfId="0" applyFont="1" applyFill="1" applyBorder="1" applyAlignment="1">
      <alignment horizontal="center" vertical="center"/>
    </xf>
    <xf numFmtId="0" fontId="3" fillId="14" borderId="94" xfId="0" applyFont="1" applyFill="1" applyBorder="1" applyAlignment="1">
      <alignment horizontal="center" vertical="center"/>
    </xf>
    <xf numFmtId="0" fontId="3" fillId="15" borderId="87" xfId="0" applyFont="1" applyFill="1" applyBorder="1" applyAlignment="1">
      <alignment horizontal="center" vertical="center"/>
    </xf>
    <xf numFmtId="0" fontId="3" fillId="15" borderId="93" xfId="0" applyFont="1" applyFill="1" applyBorder="1" applyAlignment="1">
      <alignment horizontal="center" vertical="center"/>
    </xf>
    <xf numFmtId="0" fontId="3" fillId="15" borderId="94" xfId="0" applyFont="1" applyFill="1" applyBorder="1" applyAlignment="1">
      <alignment horizontal="center" vertical="center"/>
    </xf>
    <xf numFmtId="0" fontId="60" fillId="12" borderId="0" xfId="0" applyFont="1" applyFill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57149</xdr:rowOff>
    </xdr:from>
    <xdr:to>
      <xdr:col>9</xdr:col>
      <xdr:colOff>342900</xdr:colOff>
      <xdr:row>34</xdr:row>
      <xdr:rowOff>160020</xdr:rowOff>
    </xdr:to>
    <xdr:sp macro="" textlink="">
      <xdr:nvSpPr>
        <xdr:cNvPr id="2" name="مربع نص 1">
          <a:extLst>
            <a:ext uri="{FF2B5EF4-FFF2-40B4-BE49-F238E27FC236}">
              <a16:creationId xmlns:a16="http://schemas.microsoft.com/office/drawing/2014/main" id="{8D2D44E7-69BC-4EFE-8391-56ED76612681}"/>
            </a:ext>
          </a:extLst>
        </xdr:cNvPr>
        <xdr:cNvSpPr txBox="1"/>
      </xdr:nvSpPr>
      <xdr:spPr>
        <a:xfrm>
          <a:off x="11229632100" y="238124"/>
          <a:ext cx="6515100" cy="607504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marL="342900" lvl="0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2000" b="1" u="sng">
              <a:effectLst/>
              <a:latin typeface="+mn-lt"/>
              <a:ea typeface="Calibri"/>
              <a:cs typeface="+mn-cs"/>
            </a:rPr>
            <a:t>البيانات العامة  </a:t>
          </a:r>
          <a:endParaRPr lang="en-US" sz="1600" b="1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أسم الجمعية :  جمعية الدعوة والارشاد وتوعية الجاليات وتوعية الجاليات بمكة المكرمة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رقم وتاريخ التسجيل  : التاريخ : 15-4-1441هـ</a:t>
          </a:r>
          <a:r>
            <a:rPr lang="ar-SA" sz="1400" baseline="0">
              <a:effectLst/>
              <a:latin typeface="+mn-lt"/>
              <a:ea typeface="Calibri"/>
              <a:cs typeface="+mn-cs"/>
            </a:rPr>
            <a:t> </a:t>
          </a:r>
          <a:r>
            <a:rPr lang="en-US" sz="1400">
              <a:effectLst/>
              <a:latin typeface="+mn-lt"/>
              <a:ea typeface="Calibri"/>
              <a:cs typeface="+mn-cs"/>
            </a:rPr>
            <a:t> </a:t>
          </a:r>
          <a:r>
            <a:rPr lang="ar-SA" sz="1400">
              <a:effectLst/>
              <a:latin typeface="+mn-lt"/>
              <a:ea typeface="Calibri"/>
              <a:cs typeface="+mn-cs"/>
            </a:rPr>
            <a:t>ه</a:t>
          </a:r>
          <a:r>
            <a:rPr lang="ar-SA" sz="1400" baseline="0">
              <a:effectLst/>
              <a:latin typeface="+mn-lt"/>
              <a:ea typeface="Calibri"/>
              <a:cs typeface="+mn-cs"/>
            </a:rPr>
            <a:t>ـ </a:t>
          </a:r>
          <a:r>
            <a:rPr lang="ar-SA" sz="1400">
              <a:effectLst/>
              <a:latin typeface="+mn-lt"/>
              <a:ea typeface="Calibri"/>
              <a:cs typeface="+mn-cs"/>
            </a:rPr>
            <a:t>ترخيص رقم</a:t>
          </a:r>
          <a:r>
            <a:rPr lang="ar-SA" sz="1400" baseline="0">
              <a:effectLst/>
              <a:latin typeface="+mn-lt"/>
              <a:ea typeface="Calibri"/>
              <a:cs typeface="+mn-cs"/>
            </a:rPr>
            <a:t> (3198)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تاريخ التأسيس : 3-12-1413هـ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النشاط :  الدعوة الى الله 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العنوان:الدائري</a:t>
          </a:r>
          <a:r>
            <a:rPr lang="ar-SA" sz="1400" baseline="0">
              <a:effectLst/>
              <a:latin typeface="+mn-lt"/>
              <a:ea typeface="Calibri"/>
              <a:cs typeface="+mn-cs"/>
            </a:rPr>
            <a:t> الثالث - مدخل حى الشوقية بجوار جامع الاحسان 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 b="1">
              <a:effectLst/>
              <a:latin typeface="+mn-lt"/>
              <a:ea typeface="Calibri"/>
              <a:cs typeface="+mn-cs"/>
            </a:rPr>
            <a:t>بيانات التواصل : </a:t>
          </a:r>
          <a:endParaRPr lang="en-US" sz="1100" b="1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الهاتف/ جوال  :  0555545012</a:t>
          </a:r>
          <a:endParaRPr lang="en-US" sz="1400">
            <a:effectLst/>
            <a:latin typeface="+mn-lt"/>
            <a:ea typeface="Calibri"/>
            <a:cs typeface="+mn-cs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هاتف/ جوال/ مدير الشوؤن المالية:  0505478511  الاسم / عبد العزيز عبد الله الشلاش</a:t>
          </a: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solidFill>
                <a:schemeClr val="dk1"/>
              </a:solidFill>
              <a:effectLst/>
              <a:latin typeface="+mn-lt"/>
              <a:ea typeface="Calibri"/>
              <a:cs typeface="+mn-cs"/>
            </a:rPr>
            <a:t>هاتف/ جوال  المدير التنفيذي:  0530922866      الاسم / موسى سلمان المالكي</a:t>
          </a: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solidFill>
                <a:schemeClr val="dk1"/>
              </a:solidFill>
              <a:effectLst/>
              <a:latin typeface="+mn-lt"/>
              <a:ea typeface="Calibri"/>
              <a:cs typeface="+mn-cs"/>
            </a:rPr>
            <a:t>هاتف/ جوال / المحاسب:  0558024476         الاسم / احمد محمود محمد عسيري</a:t>
          </a:r>
          <a:endParaRPr lang="en-US" sz="1400">
            <a:solidFill>
              <a:schemeClr val="dk1"/>
            </a:solidFill>
            <a:effectLst/>
            <a:latin typeface="+mn-lt"/>
            <a:ea typeface="Calibri"/>
            <a:cs typeface="+mn-cs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الفاكس :  5206558</a:t>
          </a:r>
          <a:r>
            <a:rPr lang="ar-SA" sz="1400" baseline="0">
              <a:effectLst/>
              <a:latin typeface="+mn-lt"/>
              <a:ea typeface="Calibri"/>
              <a:cs typeface="+mn-cs"/>
            </a:rPr>
            <a:t>  تحويلة (105)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الايميل :  </a:t>
          </a:r>
          <a:r>
            <a:rPr lang="en-US" sz="1400">
              <a:effectLst/>
              <a:latin typeface="+mn-lt"/>
              <a:ea typeface="Calibri"/>
              <a:cs typeface="+mn-cs"/>
            </a:rPr>
            <a:t>Jaliataltn3im@gamil.com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جوال المسؤول المالي : </a:t>
          </a:r>
          <a:r>
            <a:rPr lang="en-US" sz="1400">
              <a:effectLst/>
              <a:latin typeface="+mn-lt"/>
              <a:ea typeface="Calibri"/>
              <a:cs typeface="+mn-cs"/>
            </a:rPr>
            <a:t>0505478511</a:t>
          </a:r>
          <a:r>
            <a:rPr lang="ar-SA" sz="1400">
              <a:effectLst/>
              <a:latin typeface="+mn-lt"/>
              <a:ea typeface="Calibri"/>
              <a:cs typeface="+mn-cs"/>
            </a:rPr>
            <a:t>  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marL="800100" lvl="1" indent="-342900" algn="r" rtl="1">
            <a:lnSpc>
              <a:spcPct val="150000"/>
            </a:lnSpc>
            <a:spcAft>
              <a:spcPts val="1000"/>
            </a:spcAft>
            <a:buFont typeface="Symbol"/>
            <a:buChar char=""/>
          </a:pPr>
          <a:r>
            <a:rPr lang="ar-SA" sz="1400">
              <a:effectLst/>
              <a:latin typeface="+mn-lt"/>
              <a:ea typeface="Calibri"/>
              <a:cs typeface="+mn-cs"/>
            </a:rPr>
            <a:t>ص. ب : </a:t>
          </a:r>
          <a:r>
            <a:rPr lang="en-US" sz="1400" baseline="0">
              <a:effectLst/>
              <a:latin typeface="+mn-lt"/>
              <a:ea typeface="Calibri"/>
              <a:cs typeface="+mn-cs"/>
            </a:rPr>
            <a:t> </a:t>
          </a:r>
          <a:r>
            <a:rPr lang="en-US" sz="1400">
              <a:effectLst/>
              <a:latin typeface="+mn-lt"/>
              <a:ea typeface="Calibri"/>
              <a:cs typeface="+mn-cs"/>
            </a:rPr>
            <a:t> </a:t>
          </a:r>
          <a:r>
            <a:rPr lang="ar-SA" sz="1400">
              <a:effectLst/>
              <a:latin typeface="+mn-lt"/>
              <a:ea typeface="Calibri"/>
              <a:cs typeface="+mn-cs"/>
            </a:rPr>
            <a:t> </a:t>
          </a:r>
          <a:r>
            <a:rPr lang="en-US" sz="1400">
              <a:effectLst/>
              <a:latin typeface="+mn-lt"/>
              <a:ea typeface="Calibri"/>
              <a:cs typeface="+mn-cs"/>
            </a:rPr>
            <a:t> </a:t>
          </a:r>
          <a:r>
            <a:rPr lang="ar-SA" sz="1400">
              <a:effectLst/>
              <a:latin typeface="+mn-lt"/>
              <a:ea typeface="Calibri"/>
              <a:cs typeface="+mn-cs"/>
            </a:rPr>
            <a:t>الرمز البريدي  </a:t>
          </a:r>
          <a:r>
            <a:rPr lang="en-US" sz="1400">
              <a:effectLst/>
              <a:latin typeface="+mn-lt"/>
              <a:ea typeface="Calibri"/>
              <a:cs typeface="+mn-cs"/>
            </a:rPr>
            <a:t>3774</a:t>
          </a:r>
          <a:endParaRPr lang="en-US" sz="1100">
            <a:effectLst/>
            <a:latin typeface="+mn-lt"/>
            <a:ea typeface="Calibri"/>
            <a:cs typeface="Arial"/>
          </a:endParaRPr>
        </a:p>
        <a:p>
          <a:pPr algn="r" rtl="1"/>
          <a:endParaRPr lang="ar-SA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28574</xdr:colOff>
      <xdr:row>2</xdr:row>
      <xdr:rowOff>0</xdr:rowOff>
    </xdr:from>
    <xdr:to>
      <xdr:col>5</xdr:col>
      <xdr:colOff>438149</xdr:colOff>
      <xdr:row>4</xdr:row>
      <xdr:rowOff>0</xdr:rowOff>
    </xdr:to>
    <xdr:sp macro="" textlink="">
      <xdr:nvSpPr>
        <xdr:cNvPr id="2" name="مربع نص 1">
          <a:extLst>
            <a:ext uri="{FF2B5EF4-FFF2-40B4-BE49-F238E27FC236}">
              <a16:creationId xmlns:a16="http://schemas.microsoft.com/office/drawing/2014/main" id="{32B94646-1E79-4CC9-8C68-136ECE63F067}"/>
            </a:ext>
          </a:extLst>
        </xdr:cNvPr>
        <xdr:cNvSpPr txBox="1"/>
      </xdr:nvSpPr>
      <xdr:spPr>
        <a:xfrm>
          <a:off x="11232927751" y="361950"/>
          <a:ext cx="7848600" cy="3714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1" anchor="t"/>
        <a:lstStyle/>
        <a:p>
          <a:pPr algn="r" rtl="1"/>
          <a:r>
            <a:rPr lang="ar-SA" sz="1400" b="1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ثانيا : السجلات والمستندات المستخدمة بالجمعية : </a:t>
          </a:r>
          <a:r>
            <a:rPr lang="en-US" sz="1400">
              <a:effectLst/>
            </a:rPr>
            <a:t> </a:t>
          </a:r>
          <a:endParaRPr lang="ar-SA" sz="14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ropbox\magdi\&#1578;&#1581;&#1578;%20&#1575;&#1604;&#1593;&#1605;&#1604;\233%20-%20&#1580;&#1605;&#1593;&#1610;&#1577;%20&#1575;&#1604;&#1583;&#1593;&#1608;&#1577;%20&#1608;&#1575;&#1604;&#1573;&#1585;&#1588;&#1575;&#1583;%20&#1608;&#1578;&#1608;&#1593;&#1610;&#1577;%20&#1575;&#1604;&#1580;&#1575;&#1604;&#1610;&#1575;&#1578;%20&#1576;&#1605;&#1603;&#1577;%20&#1575;&#1604;&#1605;&#1603;&#1585;&#1605;&#1577;\from%20Co\&#1591;&#1604;&#1576;&#1575;&#1578;%20&#1575;&#1604;&#1605;&#1575;&#1604;&#1610;&#1577;\&#1605;&#1610;&#1586;&#1575;&#1606;%20&#1575;&#1604;&#1585;&#1576;&#1593;%20&#1575;&#1604;&#1575;&#1608;&#160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ورقة1"/>
    </sheetNames>
    <sheetDataSet>
      <sheetData sheetId="0">
        <row r="74">
          <cell r="F74">
            <v>6721427.2699999996</v>
          </cell>
        </row>
        <row r="75">
          <cell r="F75">
            <v>377280</v>
          </cell>
        </row>
        <row r="76">
          <cell r="F76">
            <v>8795</v>
          </cell>
        </row>
        <row r="112">
          <cell r="E112">
            <v>115</v>
          </cell>
        </row>
        <row r="115">
          <cell r="E115">
            <v>646709</v>
          </cell>
        </row>
        <row r="117">
          <cell r="E117">
            <v>424362</v>
          </cell>
          <cell r="F117">
            <v>39464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6019E8-DDD5-4D6E-B3B8-2C8FBA46ACC2}">
  <dimension ref="A1"/>
  <sheetViews>
    <sheetView rightToLeft="1" workbookViewId="0">
      <selection activeCell="O8" sqref="O8"/>
    </sheetView>
  </sheetViews>
  <sheetFormatPr defaultRowHeight="15"/>
  <sheetData/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DB98AC-6BDF-4507-B2E3-771B191DF06B}">
  <sheetPr>
    <pageSetUpPr fitToPage="1"/>
  </sheetPr>
  <dimension ref="A4:K31"/>
  <sheetViews>
    <sheetView rightToLeft="1" topLeftCell="A28" workbookViewId="0">
      <selection activeCell="B10" sqref="B10"/>
    </sheetView>
  </sheetViews>
  <sheetFormatPr defaultRowHeight="15"/>
  <cols>
    <col min="1" max="1" width="27.140625" customWidth="1"/>
    <col min="2" max="3" width="20.140625" customWidth="1"/>
    <col min="4" max="5" width="15.140625" customWidth="1"/>
    <col min="6" max="7" width="13.28515625" customWidth="1"/>
  </cols>
  <sheetData>
    <row r="4" spans="1:11" ht="15.75" thickBot="1"/>
    <row r="5" spans="1:11" ht="28.5" customHeight="1" thickTop="1">
      <c r="A5" s="252" t="s">
        <v>36</v>
      </c>
      <c r="B5" s="255" t="s">
        <v>95</v>
      </c>
      <c r="C5" s="255"/>
      <c r="D5" s="255"/>
      <c r="E5" s="255"/>
      <c r="F5" s="255" t="s">
        <v>96</v>
      </c>
      <c r="G5" s="256"/>
    </row>
    <row r="6" spans="1:11" ht="31.5" customHeight="1">
      <c r="A6" s="253"/>
      <c r="B6" s="257" t="s">
        <v>97</v>
      </c>
      <c r="C6" s="258"/>
      <c r="D6" s="257" t="s">
        <v>186</v>
      </c>
      <c r="E6" s="258"/>
      <c r="F6" s="259" t="s">
        <v>96</v>
      </c>
      <c r="G6" s="261" t="s">
        <v>100</v>
      </c>
    </row>
    <row r="7" spans="1:11" ht="16.5" thickBot="1">
      <c r="A7" s="254"/>
      <c r="B7" s="169" t="s">
        <v>95</v>
      </c>
      <c r="C7" s="169" t="s">
        <v>187</v>
      </c>
      <c r="D7" s="169" t="s">
        <v>98</v>
      </c>
      <c r="E7" s="169" t="s">
        <v>99</v>
      </c>
      <c r="F7" s="260"/>
      <c r="G7" s="262"/>
      <c r="H7" s="243"/>
      <c r="I7" s="244"/>
      <c r="J7" s="244"/>
    </row>
    <row r="8" spans="1:11" ht="21" thickTop="1">
      <c r="A8" s="249" t="s">
        <v>114</v>
      </c>
      <c r="B8" s="250"/>
      <c r="C8" s="250"/>
      <c r="D8" s="250"/>
      <c r="E8" s="250"/>
      <c r="F8" s="250"/>
      <c r="G8" s="251"/>
      <c r="J8" s="54"/>
      <c r="K8" s="54"/>
    </row>
    <row r="9" spans="1:11" ht="24" customHeight="1">
      <c r="A9" s="36" t="s">
        <v>101</v>
      </c>
      <c r="B9" s="172" t="s">
        <v>448</v>
      </c>
      <c r="C9" s="172"/>
      <c r="D9" s="172"/>
      <c r="E9" s="172"/>
      <c r="F9" s="172"/>
      <c r="G9" s="173"/>
    </row>
    <row r="10" spans="1:11" ht="24" customHeight="1">
      <c r="A10" s="29" t="s">
        <v>102</v>
      </c>
      <c r="B10" s="172" t="s">
        <v>448</v>
      </c>
      <c r="C10" s="174"/>
      <c r="D10" s="174"/>
      <c r="E10" s="174"/>
      <c r="F10" s="174"/>
      <c r="G10" s="175"/>
    </row>
    <row r="11" spans="1:11" ht="24" customHeight="1">
      <c r="A11" s="29" t="s">
        <v>103</v>
      </c>
      <c r="B11" s="172" t="s">
        <v>448</v>
      </c>
      <c r="C11" s="174"/>
      <c r="D11" s="174"/>
      <c r="E11" s="174"/>
      <c r="F11" s="174"/>
      <c r="G11" s="175"/>
    </row>
    <row r="12" spans="1:11" ht="24" customHeight="1">
      <c r="A12" s="29" t="s">
        <v>104</v>
      </c>
      <c r="B12" s="172" t="s">
        <v>448</v>
      </c>
      <c r="C12" s="174"/>
      <c r="D12" s="174"/>
      <c r="E12" s="174"/>
      <c r="F12" s="174"/>
      <c r="G12" s="175"/>
    </row>
    <row r="13" spans="1:11" ht="24" customHeight="1">
      <c r="A13" s="29" t="s">
        <v>105</v>
      </c>
      <c r="B13" s="172" t="s">
        <v>448</v>
      </c>
      <c r="C13" s="174"/>
      <c r="D13" s="174"/>
      <c r="E13" s="174"/>
      <c r="F13" s="174"/>
      <c r="G13" s="175"/>
    </row>
    <row r="14" spans="1:11" ht="24" customHeight="1">
      <c r="A14" s="29" t="s">
        <v>106</v>
      </c>
      <c r="B14" s="172" t="s">
        <v>448</v>
      </c>
      <c r="C14" s="174"/>
      <c r="D14" s="174"/>
      <c r="E14" s="174"/>
      <c r="F14" s="174"/>
      <c r="G14" s="175"/>
    </row>
    <row r="15" spans="1:11" ht="24" customHeight="1">
      <c r="A15" s="29" t="s">
        <v>107</v>
      </c>
      <c r="B15" s="172" t="s">
        <v>448</v>
      </c>
      <c r="C15" s="174"/>
      <c r="D15" s="174"/>
      <c r="E15" s="174"/>
      <c r="F15" s="174"/>
      <c r="G15" s="175"/>
    </row>
    <row r="16" spans="1:11" ht="24" customHeight="1">
      <c r="A16" s="29" t="s">
        <v>108</v>
      </c>
      <c r="B16" s="172" t="s">
        <v>448</v>
      </c>
      <c r="C16" s="174"/>
      <c r="D16" s="172"/>
      <c r="E16" s="174"/>
      <c r="F16" s="174"/>
      <c r="G16" s="175"/>
    </row>
    <row r="17" spans="1:7" ht="24" customHeight="1">
      <c r="A17" s="29" t="s">
        <v>109</v>
      </c>
      <c r="B17" s="172" t="s">
        <v>448</v>
      </c>
      <c r="C17" s="174"/>
      <c r="D17" s="174"/>
      <c r="E17" s="174"/>
      <c r="F17" s="174"/>
      <c r="G17" s="175"/>
    </row>
    <row r="18" spans="1:7" ht="24" customHeight="1">
      <c r="A18" s="29" t="s">
        <v>110</v>
      </c>
      <c r="B18" s="172" t="s">
        <v>448</v>
      </c>
      <c r="C18" s="174"/>
      <c r="D18" s="174"/>
      <c r="E18" s="174"/>
      <c r="F18" s="174"/>
      <c r="G18" s="175"/>
    </row>
    <row r="19" spans="1:7" ht="24" customHeight="1">
      <c r="A19" s="29" t="s">
        <v>111</v>
      </c>
      <c r="B19" s="172" t="s">
        <v>448</v>
      </c>
      <c r="C19" s="174"/>
      <c r="D19" s="174"/>
      <c r="E19" s="174"/>
      <c r="F19" s="174"/>
      <c r="G19" s="175"/>
    </row>
    <row r="20" spans="1:7" ht="6.75" customHeight="1" thickBot="1">
      <c r="A20" s="32"/>
      <c r="B20" s="30"/>
      <c r="C20" s="30"/>
      <c r="D20" s="30"/>
      <c r="E20" s="30"/>
      <c r="F20" s="30"/>
      <c r="G20" s="31"/>
    </row>
    <row r="21" spans="1:7" ht="26.25" customHeight="1" thickTop="1">
      <c r="A21" s="249" t="s">
        <v>115</v>
      </c>
      <c r="B21" s="250"/>
      <c r="C21" s="250"/>
      <c r="D21" s="250"/>
      <c r="E21" s="250"/>
      <c r="F21" s="250"/>
      <c r="G21" s="251"/>
    </row>
    <row r="22" spans="1:7" ht="35.25" customHeight="1">
      <c r="A22" s="29" t="s">
        <v>181</v>
      </c>
      <c r="B22" s="174" t="s">
        <v>95</v>
      </c>
      <c r="C22" s="174"/>
      <c r="D22" s="174"/>
      <c r="E22" s="174"/>
      <c r="F22" s="174"/>
      <c r="G22" s="175"/>
    </row>
    <row r="23" spans="1:7" ht="35.25" customHeight="1">
      <c r="A23" s="29" t="s">
        <v>182</v>
      </c>
      <c r="B23" s="174" t="s">
        <v>95</v>
      </c>
      <c r="C23" s="174"/>
      <c r="D23" s="174"/>
      <c r="E23" s="174"/>
      <c r="F23" s="174"/>
      <c r="G23" s="175"/>
    </row>
    <row r="24" spans="1:7" ht="35.25" customHeight="1">
      <c r="A24" s="29" t="s">
        <v>112</v>
      </c>
      <c r="B24" s="174" t="s">
        <v>95</v>
      </c>
      <c r="C24" s="174"/>
      <c r="D24" s="174"/>
      <c r="E24" s="174"/>
      <c r="F24" s="174"/>
      <c r="G24" s="175"/>
    </row>
    <row r="25" spans="1:7" ht="35.25" customHeight="1">
      <c r="A25" s="29" t="s">
        <v>113</v>
      </c>
      <c r="B25" s="174" t="s">
        <v>95</v>
      </c>
      <c r="C25" s="174"/>
      <c r="D25" s="174"/>
      <c r="E25" s="174"/>
      <c r="F25" s="174"/>
      <c r="G25" s="175"/>
    </row>
    <row r="26" spans="1:7" ht="35.25" customHeight="1">
      <c r="A26" s="29" t="s">
        <v>184</v>
      </c>
      <c r="B26" s="174" t="s">
        <v>449</v>
      </c>
      <c r="C26" s="174"/>
      <c r="D26" s="174"/>
      <c r="E26" s="174"/>
      <c r="F26" s="174"/>
      <c r="G26" s="175"/>
    </row>
    <row r="27" spans="1:7" ht="35.25" customHeight="1">
      <c r="A27" s="29" t="s">
        <v>183</v>
      </c>
      <c r="B27" s="174" t="s">
        <v>449</v>
      </c>
      <c r="C27" s="174"/>
      <c r="D27" s="174"/>
      <c r="E27" s="174"/>
      <c r="F27" s="174"/>
      <c r="G27" s="175"/>
    </row>
    <row r="28" spans="1:7" ht="35.25" customHeight="1">
      <c r="A28" s="29" t="s">
        <v>188</v>
      </c>
      <c r="B28" s="174" t="s">
        <v>449</v>
      </c>
      <c r="C28" s="174"/>
      <c r="D28" s="174"/>
      <c r="E28" s="174"/>
      <c r="F28" s="174"/>
      <c r="G28" s="175"/>
    </row>
    <row r="29" spans="1:7" ht="3.75" customHeight="1" thickBot="1">
      <c r="A29" s="33"/>
      <c r="B29" s="34"/>
      <c r="C29" s="34"/>
      <c r="D29" s="34"/>
      <c r="E29" s="34"/>
      <c r="F29" s="34"/>
      <c r="G29" s="35"/>
    </row>
    <row r="30" spans="1:7" ht="24" thickTop="1">
      <c r="A30" s="28"/>
    </row>
    <row r="31" spans="1:7">
      <c r="A31" s="27"/>
    </row>
  </sheetData>
  <mergeCells count="9">
    <mergeCell ref="A8:G8"/>
    <mergeCell ref="A21:G21"/>
    <mergeCell ref="A5:A7"/>
    <mergeCell ref="B5:E5"/>
    <mergeCell ref="F5:G5"/>
    <mergeCell ref="B6:C6"/>
    <mergeCell ref="D6:E6"/>
    <mergeCell ref="F6:F7"/>
    <mergeCell ref="G6:G7"/>
  </mergeCells>
  <printOptions horizontalCentered="1" verticalCentered="1"/>
  <pageMargins left="0.31496062992125984" right="0.31496062992125984" top="0.35433070866141736" bottom="0.35433070866141736" header="0.31496062992125984" footer="0.31496062992125984"/>
  <pageSetup scale="6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O32"/>
  <sheetViews>
    <sheetView rightToLeft="1" topLeftCell="H13" workbookViewId="0">
      <selection activeCell="N16" sqref="N16"/>
    </sheetView>
  </sheetViews>
  <sheetFormatPr defaultRowHeight="15"/>
  <cols>
    <col min="1" max="1" width="8.140625" bestFit="1" customWidth="1"/>
    <col min="2" max="2" width="32.140625" customWidth="1"/>
    <col min="12" max="12" width="1.28515625" customWidth="1"/>
    <col min="13" max="13" width="10.140625" bestFit="1" customWidth="1"/>
    <col min="15" max="15" width="10.140625" bestFit="1" customWidth="1"/>
  </cols>
  <sheetData>
    <row r="2" spans="1:15" ht="21.75" thickBot="1">
      <c r="B2" s="263" t="s">
        <v>179</v>
      </c>
      <c r="C2" s="263"/>
      <c r="D2" s="263"/>
      <c r="E2" s="263"/>
      <c r="F2" s="263"/>
      <c r="G2" s="263"/>
      <c r="H2" s="263"/>
      <c r="I2" s="263"/>
      <c r="J2" s="263"/>
      <c r="K2" s="263"/>
    </row>
    <row r="3" spans="1:15" ht="15.75" thickBot="1">
      <c r="A3" s="264" t="s">
        <v>189</v>
      </c>
      <c r="B3" s="269" t="s">
        <v>116</v>
      </c>
      <c r="C3" s="266" t="s">
        <v>37</v>
      </c>
      <c r="D3" s="267"/>
      <c r="E3" s="268"/>
      <c r="F3" s="266" t="s">
        <v>38</v>
      </c>
      <c r="G3" s="267"/>
      <c r="H3" s="268"/>
      <c r="I3" s="266" t="s">
        <v>39</v>
      </c>
      <c r="J3" s="267"/>
      <c r="K3" s="268"/>
      <c r="M3" s="266" t="s">
        <v>86</v>
      </c>
      <c r="N3" s="267"/>
      <c r="O3" s="268"/>
    </row>
    <row r="4" spans="1:15" ht="15.75" thickBot="1">
      <c r="A4" s="265"/>
      <c r="B4" s="270"/>
      <c r="C4" s="1" t="s">
        <v>40</v>
      </c>
      <c r="D4" s="1" t="s">
        <v>41</v>
      </c>
      <c r="E4" s="1" t="s">
        <v>42</v>
      </c>
      <c r="F4" s="1" t="s">
        <v>40</v>
      </c>
      <c r="G4" s="1" t="s">
        <v>41</v>
      </c>
      <c r="H4" s="1" t="s">
        <v>42</v>
      </c>
      <c r="I4" s="1" t="s">
        <v>40</v>
      </c>
      <c r="J4" s="1" t="s">
        <v>41</v>
      </c>
      <c r="K4" s="5" t="s">
        <v>42</v>
      </c>
      <c r="M4" s="1" t="s">
        <v>40</v>
      </c>
      <c r="N4" s="1" t="s">
        <v>41</v>
      </c>
      <c r="O4" s="5" t="s">
        <v>42</v>
      </c>
    </row>
    <row r="5" spans="1:15" ht="15.75" customHeight="1" thickBot="1">
      <c r="A5" s="78">
        <v>311</v>
      </c>
      <c r="B5" s="2" t="s">
        <v>216</v>
      </c>
      <c r="C5" s="230"/>
      <c r="D5" s="231"/>
      <c r="E5" s="230"/>
      <c r="F5" s="231"/>
      <c r="G5" s="231"/>
      <c r="H5" s="231"/>
      <c r="I5" s="231"/>
      <c r="J5" s="231"/>
      <c r="K5" s="231"/>
      <c r="L5" s="232"/>
      <c r="M5" s="233">
        <f>C5+F5+I5</f>
        <v>0</v>
      </c>
      <c r="N5" s="233">
        <f>D5+G5+J5</f>
        <v>0</v>
      </c>
      <c r="O5" s="233">
        <f>M5+N5</f>
        <v>0</v>
      </c>
    </row>
    <row r="6" spans="1:15" ht="15.75" thickBot="1">
      <c r="A6" s="79">
        <v>31101</v>
      </c>
      <c r="B6" s="3" t="s">
        <v>118</v>
      </c>
      <c r="C6" s="234">
        <v>10701.98</v>
      </c>
      <c r="D6" s="235"/>
      <c r="E6" s="234"/>
      <c r="F6" s="235"/>
      <c r="G6" s="235"/>
      <c r="H6" s="235"/>
      <c r="I6" s="235"/>
      <c r="J6" s="235"/>
      <c r="K6" s="235"/>
      <c r="L6" s="232"/>
      <c r="M6" s="233">
        <f t="shared" ref="M6:M26" si="0">C6+F6+I6</f>
        <v>10701.98</v>
      </c>
      <c r="N6" s="233">
        <f t="shared" ref="N6:N26" si="1">D6+G6+J6</f>
        <v>0</v>
      </c>
      <c r="O6" s="233">
        <f t="shared" ref="O6:O26" si="2">M6+N6</f>
        <v>10701.98</v>
      </c>
    </row>
    <row r="7" spans="1:15" ht="15.75" thickBot="1">
      <c r="A7" s="79">
        <v>31102</v>
      </c>
      <c r="B7" s="3" t="s">
        <v>119</v>
      </c>
      <c r="C7" s="234">
        <v>7231200.6500000004</v>
      </c>
      <c r="D7" s="235"/>
      <c r="E7" s="234"/>
      <c r="F7" s="235"/>
      <c r="G7" s="235"/>
      <c r="H7" s="235"/>
      <c r="I7" s="235"/>
      <c r="J7" s="235"/>
      <c r="K7" s="235"/>
      <c r="L7" s="232"/>
      <c r="M7" s="233">
        <f t="shared" si="0"/>
        <v>7231200.6500000004</v>
      </c>
      <c r="N7" s="233">
        <f t="shared" si="1"/>
        <v>0</v>
      </c>
      <c r="O7" s="233">
        <f t="shared" si="2"/>
        <v>7231200.6500000004</v>
      </c>
    </row>
    <row r="8" spans="1:15" ht="15.75" thickBot="1">
      <c r="A8" s="79">
        <v>31103</v>
      </c>
      <c r="B8" s="3" t="s">
        <v>121</v>
      </c>
      <c r="C8" s="234"/>
      <c r="D8" s="235"/>
      <c r="E8" s="234"/>
      <c r="F8" s="235"/>
      <c r="G8" s="235"/>
      <c r="H8" s="235"/>
      <c r="I8" s="235"/>
      <c r="J8" s="235"/>
      <c r="K8" s="235"/>
      <c r="L8" s="232"/>
      <c r="M8" s="233">
        <f>C8+F8+I8</f>
        <v>0</v>
      </c>
      <c r="N8" s="233">
        <f>D8+G8+J8</f>
        <v>0</v>
      </c>
      <c r="O8" s="233">
        <f>M8+N8</f>
        <v>0</v>
      </c>
    </row>
    <row r="9" spans="1:15" ht="15.75" thickBot="1">
      <c r="A9" s="79">
        <v>31104</v>
      </c>
      <c r="B9" s="3" t="s">
        <v>135</v>
      </c>
      <c r="C9" s="234"/>
      <c r="D9" s="235"/>
      <c r="E9" s="234"/>
      <c r="F9" s="235"/>
      <c r="G9" s="235"/>
      <c r="H9" s="235"/>
      <c r="I9" s="235"/>
      <c r="J9" s="235"/>
      <c r="K9" s="235"/>
      <c r="L9" s="232"/>
      <c r="M9" s="233">
        <f>C9+F9+I9</f>
        <v>0</v>
      </c>
      <c r="N9" s="233">
        <f t="shared" si="1"/>
        <v>0</v>
      </c>
      <c r="O9" s="233">
        <f t="shared" si="2"/>
        <v>0</v>
      </c>
    </row>
    <row r="10" spans="1:15" ht="15.75" thickBot="1">
      <c r="A10" s="79">
        <v>31105</v>
      </c>
      <c r="B10" s="3" t="s">
        <v>215</v>
      </c>
      <c r="C10" s="234"/>
      <c r="D10" s="235"/>
      <c r="E10" s="234"/>
      <c r="F10" s="235"/>
      <c r="G10" s="235"/>
      <c r="H10" s="235"/>
      <c r="I10" s="235"/>
      <c r="J10" s="235"/>
      <c r="K10" s="235"/>
      <c r="L10" s="232"/>
      <c r="M10" s="233">
        <f t="shared" si="0"/>
        <v>0</v>
      </c>
      <c r="N10" s="233">
        <f t="shared" si="1"/>
        <v>0</v>
      </c>
      <c r="O10" s="233">
        <f t="shared" si="2"/>
        <v>0</v>
      </c>
    </row>
    <row r="11" spans="1:15" ht="15.75" thickBot="1">
      <c r="A11" s="80">
        <v>31106</v>
      </c>
      <c r="B11" s="3" t="s">
        <v>165</v>
      </c>
      <c r="C11" s="235"/>
      <c r="D11" s="234"/>
      <c r="E11" s="234"/>
      <c r="F11" s="235"/>
      <c r="G11" s="235"/>
      <c r="H11" s="235"/>
      <c r="I11" s="235"/>
      <c r="J11" s="235"/>
      <c r="K11" s="235"/>
      <c r="L11" s="232"/>
      <c r="M11" s="233">
        <f t="shared" si="0"/>
        <v>0</v>
      </c>
      <c r="N11" s="233">
        <f t="shared" si="1"/>
        <v>0</v>
      </c>
      <c r="O11" s="233">
        <f t="shared" si="2"/>
        <v>0</v>
      </c>
    </row>
    <row r="12" spans="1:15" ht="41.25" thickBot="1">
      <c r="A12" s="6"/>
      <c r="B12" s="6" t="s">
        <v>83</v>
      </c>
      <c r="C12" s="236">
        <f>SUM(C5:C11)</f>
        <v>7241902.6300000008</v>
      </c>
      <c r="D12" s="236">
        <f t="shared" ref="D12:K12" si="3">SUM(D5:D11)</f>
        <v>0</v>
      </c>
      <c r="E12" s="236">
        <f t="shared" si="3"/>
        <v>0</v>
      </c>
      <c r="F12" s="236">
        <f t="shared" si="3"/>
        <v>0</v>
      </c>
      <c r="G12" s="236">
        <f t="shared" si="3"/>
        <v>0</v>
      </c>
      <c r="H12" s="236">
        <f t="shared" si="3"/>
        <v>0</v>
      </c>
      <c r="I12" s="236">
        <f t="shared" si="3"/>
        <v>0</v>
      </c>
      <c r="J12" s="236">
        <f t="shared" si="3"/>
        <v>0</v>
      </c>
      <c r="K12" s="236">
        <f t="shared" si="3"/>
        <v>0</v>
      </c>
      <c r="L12" s="232"/>
      <c r="M12" s="237">
        <f>C12+F12+I12</f>
        <v>7241902.6300000008</v>
      </c>
      <c r="N12" s="237">
        <f t="shared" si="1"/>
        <v>0</v>
      </c>
      <c r="O12" s="237">
        <f t="shared" si="2"/>
        <v>7241902.6300000008</v>
      </c>
    </row>
    <row r="13" spans="1:15" ht="15.75" customHeight="1" thickBot="1">
      <c r="A13" s="78">
        <v>312</v>
      </c>
      <c r="B13" s="2" t="s">
        <v>202</v>
      </c>
      <c r="C13" s="235"/>
      <c r="D13" s="235"/>
      <c r="E13" s="235"/>
      <c r="F13" s="234"/>
      <c r="G13" s="234"/>
      <c r="H13" s="234"/>
      <c r="I13" s="235"/>
      <c r="J13" s="235"/>
      <c r="K13" s="235"/>
      <c r="L13" s="232"/>
      <c r="M13" s="233">
        <f t="shared" si="0"/>
        <v>0</v>
      </c>
      <c r="N13" s="233">
        <f t="shared" si="1"/>
        <v>0</v>
      </c>
      <c r="O13" s="233">
        <f t="shared" si="2"/>
        <v>0</v>
      </c>
    </row>
    <row r="14" spans="1:15" ht="15.75" thickBot="1">
      <c r="A14" s="79">
        <v>31201</v>
      </c>
      <c r="B14" s="3" t="s">
        <v>203</v>
      </c>
      <c r="C14" s="235"/>
      <c r="D14" s="235"/>
      <c r="E14" s="235"/>
      <c r="F14" s="234">
        <v>137386.56</v>
      </c>
      <c r="G14" s="235"/>
      <c r="H14" s="234"/>
      <c r="I14" s="235"/>
      <c r="J14" s="235"/>
      <c r="K14" s="235"/>
      <c r="L14" s="232"/>
      <c r="M14" s="233">
        <f t="shared" si="0"/>
        <v>137386.56</v>
      </c>
      <c r="N14" s="233">
        <f t="shared" si="1"/>
        <v>0</v>
      </c>
      <c r="O14" s="233">
        <f t="shared" si="2"/>
        <v>137386.56</v>
      </c>
    </row>
    <row r="15" spans="1:15" ht="15.75" thickBot="1">
      <c r="A15" s="79">
        <v>31202</v>
      </c>
      <c r="B15" s="3" t="s">
        <v>204</v>
      </c>
      <c r="C15" s="235"/>
      <c r="D15" s="235"/>
      <c r="E15" s="235"/>
      <c r="F15" s="234"/>
      <c r="G15" s="235"/>
      <c r="H15" s="234"/>
      <c r="I15" s="235"/>
      <c r="J15" s="235"/>
      <c r="K15" s="235"/>
      <c r="L15" s="232"/>
      <c r="M15" s="233">
        <f t="shared" si="0"/>
        <v>0</v>
      </c>
      <c r="N15" s="233">
        <f t="shared" si="1"/>
        <v>0</v>
      </c>
      <c r="O15" s="233">
        <f t="shared" si="2"/>
        <v>0</v>
      </c>
    </row>
    <row r="16" spans="1:15" ht="30.75" thickBot="1">
      <c r="A16" s="79">
        <v>31203</v>
      </c>
      <c r="B16" s="3" t="s">
        <v>205</v>
      </c>
      <c r="C16" s="235"/>
      <c r="D16" s="235"/>
      <c r="E16" s="235"/>
      <c r="F16" s="234"/>
      <c r="G16" s="235"/>
      <c r="H16" s="234"/>
      <c r="I16" s="235"/>
      <c r="J16" s="235"/>
      <c r="K16" s="235"/>
      <c r="L16" s="232"/>
      <c r="M16" s="233">
        <f t="shared" si="0"/>
        <v>0</v>
      </c>
      <c r="N16" s="233">
        <f t="shared" si="1"/>
        <v>0</v>
      </c>
      <c r="O16" s="233">
        <f t="shared" si="2"/>
        <v>0</v>
      </c>
    </row>
    <row r="17" spans="1:15" ht="15.75" thickBot="1">
      <c r="A17" s="79">
        <v>31204</v>
      </c>
      <c r="B17" s="3" t="s">
        <v>217</v>
      </c>
      <c r="C17" s="235"/>
      <c r="D17" s="235"/>
      <c r="E17" s="235"/>
      <c r="F17" s="234"/>
      <c r="G17" s="235"/>
      <c r="H17" s="234"/>
      <c r="I17" s="235"/>
      <c r="J17" s="235"/>
      <c r="K17" s="235"/>
      <c r="L17" s="232"/>
      <c r="M17" s="233">
        <f t="shared" si="0"/>
        <v>0</v>
      </c>
      <c r="N17" s="233">
        <f t="shared" si="1"/>
        <v>0</v>
      </c>
      <c r="O17" s="233">
        <f t="shared" si="2"/>
        <v>0</v>
      </c>
    </row>
    <row r="18" spans="1:15" ht="15.75" thickBot="1">
      <c r="A18" s="79">
        <v>31205</v>
      </c>
      <c r="B18" s="3" t="s">
        <v>218</v>
      </c>
      <c r="C18" s="235"/>
      <c r="D18" s="235"/>
      <c r="E18" s="235"/>
      <c r="F18" s="235"/>
      <c r="G18" s="234"/>
      <c r="H18" s="234"/>
      <c r="I18" s="235"/>
      <c r="J18" s="235"/>
      <c r="K18" s="235"/>
      <c r="L18" s="232"/>
      <c r="M18" s="233">
        <f t="shared" si="0"/>
        <v>0</v>
      </c>
      <c r="N18" s="233">
        <f t="shared" si="1"/>
        <v>0</v>
      </c>
      <c r="O18" s="233">
        <f t="shared" si="2"/>
        <v>0</v>
      </c>
    </row>
    <row r="19" spans="1:15" ht="41.25" thickBot="1">
      <c r="A19" s="6"/>
      <c r="B19" s="6" t="s">
        <v>84</v>
      </c>
      <c r="C19" s="236">
        <f>SUM(C13:C18)</f>
        <v>0</v>
      </c>
      <c r="D19" s="236">
        <f t="shared" ref="D19:K19" si="4">SUM(D13:D18)</f>
        <v>0</v>
      </c>
      <c r="E19" s="236">
        <f t="shared" si="4"/>
        <v>0</v>
      </c>
      <c r="F19" s="236">
        <f t="shared" si="4"/>
        <v>137386.56</v>
      </c>
      <c r="G19" s="236">
        <f t="shared" si="4"/>
        <v>0</v>
      </c>
      <c r="H19" s="236">
        <f t="shared" si="4"/>
        <v>0</v>
      </c>
      <c r="I19" s="236">
        <f t="shared" si="4"/>
        <v>0</v>
      </c>
      <c r="J19" s="236">
        <f t="shared" si="4"/>
        <v>0</v>
      </c>
      <c r="K19" s="236">
        <f t="shared" si="4"/>
        <v>0</v>
      </c>
      <c r="L19" s="232"/>
      <c r="M19" s="237">
        <f t="shared" si="0"/>
        <v>137386.56</v>
      </c>
      <c r="N19" s="237">
        <f t="shared" si="1"/>
        <v>0</v>
      </c>
      <c r="O19" s="237">
        <f t="shared" si="2"/>
        <v>137386.56</v>
      </c>
    </row>
    <row r="20" spans="1:15" ht="15.75" customHeight="1" thickBot="1">
      <c r="A20" s="78">
        <v>313</v>
      </c>
      <c r="B20" s="2" t="s">
        <v>206</v>
      </c>
      <c r="C20" s="235"/>
      <c r="D20" s="235"/>
      <c r="E20" s="235"/>
      <c r="F20" s="235"/>
      <c r="G20" s="235"/>
      <c r="H20" s="235"/>
      <c r="I20" s="234"/>
      <c r="J20" s="234"/>
      <c r="K20" s="234"/>
      <c r="L20" s="232"/>
      <c r="M20" s="233">
        <f t="shared" si="0"/>
        <v>0</v>
      </c>
      <c r="N20" s="233">
        <f t="shared" si="1"/>
        <v>0</v>
      </c>
      <c r="O20" s="233">
        <f t="shared" si="2"/>
        <v>0</v>
      </c>
    </row>
    <row r="21" spans="1:15" ht="15.75" thickBot="1">
      <c r="A21" s="79">
        <v>31301</v>
      </c>
      <c r="B21" s="3" t="s">
        <v>207</v>
      </c>
      <c r="C21" s="235"/>
      <c r="D21" s="235"/>
      <c r="E21" s="235"/>
      <c r="F21" s="235"/>
      <c r="G21" s="235"/>
      <c r="H21" s="235"/>
      <c r="I21" s="234">
        <v>31000</v>
      </c>
      <c r="J21" s="235"/>
      <c r="K21" s="234"/>
      <c r="L21" s="232"/>
      <c r="M21" s="233">
        <f t="shared" si="0"/>
        <v>31000</v>
      </c>
      <c r="N21" s="233">
        <f t="shared" si="1"/>
        <v>0</v>
      </c>
      <c r="O21" s="233">
        <f t="shared" si="2"/>
        <v>31000</v>
      </c>
    </row>
    <row r="22" spans="1:15" ht="15.75" thickBot="1">
      <c r="A22" s="79">
        <v>31302</v>
      </c>
      <c r="B22" s="3" t="s">
        <v>208</v>
      </c>
      <c r="C22" s="235"/>
      <c r="D22" s="235"/>
      <c r="E22" s="235"/>
      <c r="F22" s="235"/>
      <c r="G22" s="235"/>
      <c r="H22" s="235"/>
      <c r="I22" s="234"/>
      <c r="J22" s="235"/>
      <c r="K22" s="234"/>
      <c r="L22" s="232"/>
      <c r="M22" s="233">
        <f t="shared" si="0"/>
        <v>0</v>
      </c>
      <c r="N22" s="233">
        <f t="shared" si="1"/>
        <v>0</v>
      </c>
      <c r="O22" s="233">
        <f t="shared" si="2"/>
        <v>0</v>
      </c>
    </row>
    <row r="23" spans="1:15" ht="15.75" thickBot="1">
      <c r="A23" s="79">
        <v>31303</v>
      </c>
      <c r="B23" s="3" t="s">
        <v>209</v>
      </c>
      <c r="C23" s="235"/>
      <c r="D23" s="235"/>
      <c r="E23" s="235"/>
      <c r="F23" s="235"/>
      <c r="G23" s="235"/>
      <c r="H23" s="235"/>
      <c r="I23" s="235"/>
      <c r="J23" s="234"/>
      <c r="K23" s="234"/>
      <c r="L23" s="232"/>
      <c r="M23" s="233">
        <f t="shared" si="0"/>
        <v>0</v>
      </c>
      <c r="N23" s="233">
        <f t="shared" si="1"/>
        <v>0</v>
      </c>
      <c r="O23" s="233">
        <f t="shared" si="2"/>
        <v>0</v>
      </c>
    </row>
    <row r="24" spans="1:15" ht="15.75" thickBot="1">
      <c r="A24" s="79">
        <v>31304</v>
      </c>
      <c r="B24" s="4" t="s">
        <v>219</v>
      </c>
      <c r="C24" s="238"/>
      <c r="D24" s="238"/>
      <c r="E24" s="238"/>
      <c r="F24" s="238"/>
      <c r="G24" s="238"/>
      <c r="H24" s="238"/>
      <c r="I24" s="238"/>
      <c r="J24" s="239"/>
      <c r="K24" s="239"/>
      <c r="L24" s="232"/>
      <c r="M24" s="233">
        <f t="shared" si="0"/>
        <v>0</v>
      </c>
      <c r="N24" s="233">
        <f t="shared" si="1"/>
        <v>0</v>
      </c>
      <c r="O24" s="233">
        <f t="shared" si="2"/>
        <v>0</v>
      </c>
    </row>
    <row r="25" spans="1:15" ht="41.25" thickBot="1">
      <c r="A25" s="6"/>
      <c r="B25" s="6" t="s">
        <v>85</v>
      </c>
      <c r="C25" s="236">
        <f>SUM(C20:C24)</f>
        <v>0</v>
      </c>
      <c r="D25" s="236">
        <f t="shared" ref="D25:K25" si="5">SUM(D20:D24)</f>
        <v>0</v>
      </c>
      <c r="E25" s="236">
        <f t="shared" si="5"/>
        <v>0</v>
      </c>
      <c r="F25" s="236">
        <f t="shared" si="5"/>
        <v>0</v>
      </c>
      <c r="G25" s="236">
        <f t="shared" si="5"/>
        <v>0</v>
      </c>
      <c r="H25" s="236">
        <f t="shared" si="5"/>
        <v>0</v>
      </c>
      <c r="I25" s="236">
        <f t="shared" si="5"/>
        <v>31000</v>
      </c>
      <c r="J25" s="236">
        <f t="shared" si="5"/>
        <v>0</v>
      </c>
      <c r="K25" s="236">
        <f t="shared" si="5"/>
        <v>0</v>
      </c>
      <c r="L25" s="232"/>
      <c r="M25" s="237">
        <f t="shared" si="0"/>
        <v>31000</v>
      </c>
      <c r="N25" s="237">
        <f t="shared" si="1"/>
        <v>0</v>
      </c>
      <c r="O25" s="237">
        <f t="shared" si="2"/>
        <v>31000</v>
      </c>
    </row>
    <row r="26" spans="1:15" ht="27.75" thickBot="1">
      <c r="A26" s="7"/>
      <c r="B26" s="7" t="s">
        <v>86</v>
      </c>
      <c r="C26" s="240">
        <f>C25+C19+C12</f>
        <v>7241902.6300000008</v>
      </c>
      <c r="D26" s="240">
        <f t="shared" ref="D26:K26" si="6">D25+D19+D12</f>
        <v>0</v>
      </c>
      <c r="E26" s="240">
        <f t="shared" si="6"/>
        <v>0</v>
      </c>
      <c r="F26" s="240">
        <f t="shared" si="6"/>
        <v>137386.56</v>
      </c>
      <c r="G26" s="240">
        <f t="shared" si="6"/>
        <v>0</v>
      </c>
      <c r="H26" s="240">
        <f t="shared" si="6"/>
        <v>0</v>
      </c>
      <c r="I26" s="240">
        <f t="shared" si="6"/>
        <v>31000</v>
      </c>
      <c r="J26" s="240">
        <f t="shared" si="6"/>
        <v>0</v>
      </c>
      <c r="K26" s="240">
        <f t="shared" si="6"/>
        <v>0</v>
      </c>
      <c r="L26" s="232"/>
      <c r="M26" s="241">
        <f t="shared" si="0"/>
        <v>7410289.1900000004</v>
      </c>
      <c r="N26" s="241">
        <f t="shared" si="1"/>
        <v>0</v>
      </c>
      <c r="O26" s="241">
        <f t="shared" si="2"/>
        <v>7410289.1900000004</v>
      </c>
    </row>
    <row r="28" spans="1:15">
      <c r="O28" s="242"/>
    </row>
    <row r="32" spans="1:15">
      <c r="D32" s="232"/>
    </row>
  </sheetData>
  <mergeCells count="7">
    <mergeCell ref="B2:K2"/>
    <mergeCell ref="A3:A4"/>
    <mergeCell ref="M3:O3"/>
    <mergeCell ref="B3:B4"/>
    <mergeCell ref="C3:E3"/>
    <mergeCell ref="F3:H3"/>
    <mergeCell ref="I3:K3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87" orientation="landscape" r:id="rId1"/>
  <ignoredErrors>
    <ignoredError sqref="C25:K26 C19:K19 C12:K12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filterMode="1"/>
  <dimension ref="A1:Q294"/>
  <sheetViews>
    <sheetView rightToLeft="1" workbookViewId="0">
      <pane xSplit="2" ySplit="4" topLeftCell="C5" activePane="bottomRight" state="frozen"/>
      <selection activeCell="N16" sqref="N16"/>
      <selection pane="topRight" activeCell="N16" sqref="N16"/>
      <selection pane="bottomLeft" activeCell="N16" sqref="N16"/>
      <selection pane="bottomRight" activeCell="F9" sqref="F9"/>
    </sheetView>
  </sheetViews>
  <sheetFormatPr defaultRowHeight="15"/>
  <cols>
    <col min="1" max="1" width="10.85546875" bestFit="1" customWidth="1"/>
    <col min="2" max="2" width="53.7109375" bestFit="1" customWidth="1"/>
    <col min="3" max="3" width="10.28515625" style="184" bestFit="1" customWidth="1"/>
    <col min="4" max="4" width="9" style="184"/>
    <col min="5" max="5" width="12.7109375" style="184" bestFit="1" customWidth="1"/>
    <col min="6" max="10" width="9" style="184"/>
    <col min="258" max="258" width="9.7109375" bestFit="1" customWidth="1"/>
    <col min="259" max="259" width="53.7109375" bestFit="1" customWidth="1"/>
    <col min="514" max="514" width="9.7109375" bestFit="1" customWidth="1"/>
    <col min="515" max="515" width="53.7109375" bestFit="1" customWidth="1"/>
    <col min="770" max="770" width="9.7109375" bestFit="1" customWidth="1"/>
    <col min="771" max="771" width="53.7109375" bestFit="1" customWidth="1"/>
    <col min="1026" max="1026" width="9.7109375" bestFit="1" customWidth="1"/>
    <col min="1027" max="1027" width="53.7109375" bestFit="1" customWidth="1"/>
    <col min="1282" max="1282" width="9.7109375" bestFit="1" customWidth="1"/>
    <col min="1283" max="1283" width="53.7109375" bestFit="1" customWidth="1"/>
    <col min="1538" max="1538" width="9.7109375" bestFit="1" customWidth="1"/>
    <col min="1539" max="1539" width="53.7109375" bestFit="1" customWidth="1"/>
    <col min="1794" max="1794" width="9.7109375" bestFit="1" customWidth="1"/>
    <col min="1795" max="1795" width="53.7109375" bestFit="1" customWidth="1"/>
    <col min="2050" max="2050" width="9.7109375" bestFit="1" customWidth="1"/>
    <col min="2051" max="2051" width="53.7109375" bestFit="1" customWidth="1"/>
    <col min="2306" max="2306" width="9.7109375" bestFit="1" customWidth="1"/>
    <col min="2307" max="2307" width="53.7109375" bestFit="1" customWidth="1"/>
    <col min="2562" max="2562" width="9.7109375" bestFit="1" customWidth="1"/>
    <col min="2563" max="2563" width="53.7109375" bestFit="1" customWidth="1"/>
    <col min="2818" max="2818" width="9.7109375" bestFit="1" customWidth="1"/>
    <col min="2819" max="2819" width="53.7109375" bestFit="1" customWidth="1"/>
    <col min="3074" max="3074" width="9.7109375" bestFit="1" customWidth="1"/>
    <col min="3075" max="3075" width="53.7109375" bestFit="1" customWidth="1"/>
    <col min="3330" max="3330" width="9.7109375" bestFit="1" customWidth="1"/>
    <col min="3331" max="3331" width="53.7109375" bestFit="1" customWidth="1"/>
    <col min="3586" max="3586" width="9.7109375" bestFit="1" customWidth="1"/>
    <col min="3587" max="3587" width="53.7109375" bestFit="1" customWidth="1"/>
    <col min="3842" max="3842" width="9.7109375" bestFit="1" customWidth="1"/>
    <col min="3843" max="3843" width="53.7109375" bestFit="1" customWidth="1"/>
    <col min="4098" max="4098" width="9.7109375" bestFit="1" customWidth="1"/>
    <col min="4099" max="4099" width="53.7109375" bestFit="1" customWidth="1"/>
    <col min="4354" max="4354" width="9.7109375" bestFit="1" customWidth="1"/>
    <col min="4355" max="4355" width="53.7109375" bestFit="1" customWidth="1"/>
    <col min="4610" max="4610" width="9.7109375" bestFit="1" customWidth="1"/>
    <col min="4611" max="4611" width="53.7109375" bestFit="1" customWidth="1"/>
    <col min="4866" max="4866" width="9.7109375" bestFit="1" customWidth="1"/>
    <col min="4867" max="4867" width="53.7109375" bestFit="1" customWidth="1"/>
    <col min="5122" max="5122" width="9.7109375" bestFit="1" customWidth="1"/>
    <col min="5123" max="5123" width="53.7109375" bestFit="1" customWidth="1"/>
    <col min="5378" max="5378" width="9.7109375" bestFit="1" customWidth="1"/>
    <col min="5379" max="5379" width="53.7109375" bestFit="1" customWidth="1"/>
    <col min="5634" max="5634" width="9.7109375" bestFit="1" customWidth="1"/>
    <col min="5635" max="5635" width="53.7109375" bestFit="1" customWidth="1"/>
    <col min="5890" max="5890" width="9.7109375" bestFit="1" customWidth="1"/>
    <col min="5891" max="5891" width="53.7109375" bestFit="1" customWidth="1"/>
    <col min="6146" max="6146" width="9.7109375" bestFit="1" customWidth="1"/>
    <col min="6147" max="6147" width="53.7109375" bestFit="1" customWidth="1"/>
    <col min="6402" max="6402" width="9.7109375" bestFit="1" customWidth="1"/>
    <col min="6403" max="6403" width="53.7109375" bestFit="1" customWidth="1"/>
    <col min="6658" max="6658" width="9.7109375" bestFit="1" customWidth="1"/>
    <col min="6659" max="6659" width="53.7109375" bestFit="1" customWidth="1"/>
    <col min="6914" max="6914" width="9.7109375" bestFit="1" customWidth="1"/>
    <col min="6915" max="6915" width="53.7109375" bestFit="1" customWidth="1"/>
    <col min="7170" max="7170" width="9.7109375" bestFit="1" customWidth="1"/>
    <col min="7171" max="7171" width="53.7109375" bestFit="1" customWidth="1"/>
    <col min="7426" max="7426" width="9.7109375" bestFit="1" customWidth="1"/>
    <col min="7427" max="7427" width="53.7109375" bestFit="1" customWidth="1"/>
    <col min="7682" max="7682" width="9.7109375" bestFit="1" customWidth="1"/>
    <col min="7683" max="7683" width="53.7109375" bestFit="1" customWidth="1"/>
    <col min="7938" max="7938" width="9.7109375" bestFit="1" customWidth="1"/>
    <col min="7939" max="7939" width="53.7109375" bestFit="1" customWidth="1"/>
    <col min="8194" max="8194" width="9.7109375" bestFit="1" customWidth="1"/>
    <col min="8195" max="8195" width="53.7109375" bestFit="1" customWidth="1"/>
    <col min="8450" max="8450" width="9.7109375" bestFit="1" customWidth="1"/>
    <col min="8451" max="8451" width="53.7109375" bestFit="1" customWidth="1"/>
    <col min="8706" max="8706" width="9.7109375" bestFit="1" customWidth="1"/>
    <col min="8707" max="8707" width="53.7109375" bestFit="1" customWidth="1"/>
    <col min="8962" max="8962" width="9.7109375" bestFit="1" customWidth="1"/>
    <col min="8963" max="8963" width="53.7109375" bestFit="1" customWidth="1"/>
    <col min="9218" max="9218" width="9.7109375" bestFit="1" customWidth="1"/>
    <col min="9219" max="9219" width="53.7109375" bestFit="1" customWidth="1"/>
    <col min="9474" max="9474" width="9.7109375" bestFit="1" customWidth="1"/>
    <col min="9475" max="9475" width="53.7109375" bestFit="1" customWidth="1"/>
    <col min="9730" max="9730" width="9.7109375" bestFit="1" customWidth="1"/>
    <col min="9731" max="9731" width="53.7109375" bestFit="1" customWidth="1"/>
    <col min="9986" max="9986" width="9.7109375" bestFit="1" customWidth="1"/>
    <col min="9987" max="9987" width="53.7109375" bestFit="1" customWidth="1"/>
    <col min="10242" max="10242" width="9.7109375" bestFit="1" customWidth="1"/>
    <col min="10243" max="10243" width="53.7109375" bestFit="1" customWidth="1"/>
    <col min="10498" max="10498" width="9.7109375" bestFit="1" customWidth="1"/>
    <col min="10499" max="10499" width="53.7109375" bestFit="1" customWidth="1"/>
    <col min="10754" max="10754" width="9.7109375" bestFit="1" customWidth="1"/>
    <col min="10755" max="10755" width="53.7109375" bestFit="1" customWidth="1"/>
    <col min="11010" max="11010" width="9.7109375" bestFit="1" customWidth="1"/>
    <col min="11011" max="11011" width="53.7109375" bestFit="1" customWidth="1"/>
    <col min="11266" max="11266" width="9.7109375" bestFit="1" customWidth="1"/>
    <col min="11267" max="11267" width="53.7109375" bestFit="1" customWidth="1"/>
    <col min="11522" max="11522" width="9.7109375" bestFit="1" customWidth="1"/>
    <col min="11523" max="11523" width="53.7109375" bestFit="1" customWidth="1"/>
    <col min="11778" max="11778" width="9.7109375" bestFit="1" customWidth="1"/>
    <col min="11779" max="11779" width="53.7109375" bestFit="1" customWidth="1"/>
    <col min="12034" max="12034" width="9.7109375" bestFit="1" customWidth="1"/>
    <col min="12035" max="12035" width="53.7109375" bestFit="1" customWidth="1"/>
    <col min="12290" max="12290" width="9.7109375" bestFit="1" customWidth="1"/>
    <col min="12291" max="12291" width="53.7109375" bestFit="1" customWidth="1"/>
    <col min="12546" max="12546" width="9.7109375" bestFit="1" customWidth="1"/>
    <col min="12547" max="12547" width="53.7109375" bestFit="1" customWidth="1"/>
    <col min="12802" max="12802" width="9.7109375" bestFit="1" customWidth="1"/>
    <col min="12803" max="12803" width="53.7109375" bestFit="1" customWidth="1"/>
    <col min="13058" max="13058" width="9.7109375" bestFit="1" customWidth="1"/>
    <col min="13059" max="13059" width="53.7109375" bestFit="1" customWidth="1"/>
    <col min="13314" max="13314" width="9.7109375" bestFit="1" customWidth="1"/>
    <col min="13315" max="13315" width="53.7109375" bestFit="1" customWidth="1"/>
    <col min="13570" max="13570" width="9.7109375" bestFit="1" customWidth="1"/>
    <col min="13571" max="13571" width="53.7109375" bestFit="1" customWidth="1"/>
    <col min="13826" max="13826" width="9.7109375" bestFit="1" customWidth="1"/>
    <col min="13827" max="13827" width="53.7109375" bestFit="1" customWidth="1"/>
    <col min="14082" max="14082" width="9.7109375" bestFit="1" customWidth="1"/>
    <col min="14083" max="14083" width="53.7109375" bestFit="1" customWidth="1"/>
    <col min="14338" max="14338" width="9.7109375" bestFit="1" customWidth="1"/>
    <col min="14339" max="14339" width="53.7109375" bestFit="1" customWidth="1"/>
    <col min="14594" max="14594" width="9.7109375" bestFit="1" customWidth="1"/>
    <col min="14595" max="14595" width="53.7109375" bestFit="1" customWidth="1"/>
    <col min="14850" max="14850" width="9.7109375" bestFit="1" customWidth="1"/>
    <col min="14851" max="14851" width="53.7109375" bestFit="1" customWidth="1"/>
    <col min="15106" max="15106" width="9.7109375" bestFit="1" customWidth="1"/>
    <col min="15107" max="15107" width="53.7109375" bestFit="1" customWidth="1"/>
    <col min="15362" max="15362" width="9.7109375" bestFit="1" customWidth="1"/>
    <col min="15363" max="15363" width="53.7109375" bestFit="1" customWidth="1"/>
    <col min="15618" max="15618" width="9.7109375" bestFit="1" customWidth="1"/>
    <col min="15619" max="15619" width="53.7109375" bestFit="1" customWidth="1"/>
    <col min="15874" max="15874" width="9.7109375" bestFit="1" customWidth="1"/>
    <col min="15875" max="15875" width="53.7109375" bestFit="1" customWidth="1"/>
    <col min="16130" max="16130" width="9.7109375" bestFit="1" customWidth="1"/>
    <col min="16131" max="16131" width="53.7109375" bestFit="1" customWidth="1"/>
  </cols>
  <sheetData>
    <row r="1" spans="1:17">
      <c r="A1" s="81"/>
      <c r="B1" s="81"/>
    </row>
    <row r="2" spans="1:17" ht="30" customHeight="1">
      <c r="A2" s="271" t="s">
        <v>443</v>
      </c>
      <c r="B2" s="271"/>
      <c r="C2" s="271"/>
      <c r="D2" s="271"/>
      <c r="E2" s="271"/>
      <c r="F2" s="271"/>
      <c r="G2" s="271"/>
      <c r="H2" s="271"/>
      <c r="I2" s="271"/>
      <c r="J2" s="271"/>
    </row>
    <row r="3" spans="1:17" ht="15.75" thickBot="1">
      <c r="A3" s="81"/>
      <c r="B3" s="81"/>
    </row>
    <row r="4" spans="1:17" ht="72.75" thickTop="1" thickBot="1">
      <c r="A4" s="120" t="s">
        <v>0</v>
      </c>
      <c r="B4" s="121" t="s">
        <v>421</v>
      </c>
      <c r="C4" s="185" t="s">
        <v>1</v>
      </c>
      <c r="D4" s="186" t="s">
        <v>220</v>
      </c>
      <c r="E4" s="186" t="s">
        <v>2</v>
      </c>
      <c r="F4" s="186" t="s">
        <v>221</v>
      </c>
      <c r="G4" s="186" t="s">
        <v>3</v>
      </c>
      <c r="H4" s="186" t="s">
        <v>4</v>
      </c>
      <c r="I4" s="186" t="s">
        <v>438</v>
      </c>
      <c r="J4" s="187" t="s">
        <v>94</v>
      </c>
    </row>
    <row r="5" spans="1:17" ht="27" hidden="1" thickTop="1">
      <c r="A5" s="83">
        <v>4</v>
      </c>
      <c r="B5" s="84" t="s">
        <v>222</v>
      </c>
      <c r="C5" s="189">
        <f>D5+E5+F5+G5+H5+I5+J5</f>
        <v>0</v>
      </c>
      <c r="D5" s="188"/>
      <c r="E5" s="188"/>
      <c r="F5" s="188"/>
      <c r="G5" s="188"/>
      <c r="H5" s="188"/>
      <c r="I5" s="188"/>
      <c r="J5" s="188"/>
      <c r="O5" s="85"/>
      <c r="Q5" s="85"/>
    </row>
    <row r="6" spans="1:17" ht="19.5" hidden="1" thickTop="1">
      <c r="A6" s="86">
        <v>41</v>
      </c>
      <c r="B6" s="86" t="s">
        <v>223</v>
      </c>
      <c r="C6" s="189">
        <f t="shared" ref="C6" si="0">D6+E6+F6+G6+H6+I6+J6</f>
        <v>0</v>
      </c>
      <c r="D6" s="190"/>
      <c r="E6" s="191"/>
      <c r="F6" s="192"/>
      <c r="G6" s="189"/>
      <c r="H6" s="189"/>
      <c r="I6" s="189"/>
      <c r="J6" s="189"/>
      <c r="O6" s="85"/>
      <c r="Q6" s="85"/>
    </row>
    <row r="7" spans="1:17" ht="19.5" hidden="1" thickTop="1">
      <c r="A7" s="86">
        <v>411</v>
      </c>
      <c r="B7" s="88" t="s">
        <v>5</v>
      </c>
      <c r="C7" s="189">
        <f>D7+E7+F7+G7+H7+I7+J7</f>
        <v>0</v>
      </c>
      <c r="D7" s="191"/>
      <c r="E7" s="192"/>
      <c r="F7" s="189"/>
      <c r="G7" s="189"/>
      <c r="H7" s="189"/>
      <c r="I7" s="189"/>
      <c r="J7" s="189"/>
      <c r="O7" s="85"/>
      <c r="Q7" s="85"/>
    </row>
    <row r="8" spans="1:17" ht="15.75" hidden="1" thickTop="1">
      <c r="A8" s="90">
        <v>41101</v>
      </c>
      <c r="B8" s="91" t="s">
        <v>6</v>
      </c>
      <c r="C8" s="189">
        <f t="shared" ref="C8:C71" si="1">D8+E8+F8+G8+H8+I8+J8</f>
        <v>0</v>
      </c>
      <c r="D8" s="192"/>
      <c r="E8" s="189"/>
      <c r="F8" s="189"/>
      <c r="G8" s="189"/>
      <c r="H8" s="189"/>
      <c r="I8" s="189"/>
      <c r="J8" s="189"/>
      <c r="O8" s="85"/>
      <c r="Q8" s="85"/>
    </row>
    <row r="9" spans="1:17" ht="15.75" thickTop="1">
      <c r="A9" s="90">
        <v>41101001</v>
      </c>
      <c r="B9" s="92" t="s">
        <v>224</v>
      </c>
      <c r="C9" s="189">
        <f t="shared" si="1"/>
        <v>117392</v>
      </c>
      <c r="D9" s="192">
        <v>111392</v>
      </c>
      <c r="E9" s="189"/>
      <c r="F9" s="189">
        <v>6000</v>
      </c>
      <c r="G9" s="189"/>
      <c r="H9" s="189"/>
      <c r="I9" s="189"/>
      <c r="J9" s="189"/>
      <c r="O9" s="85"/>
      <c r="Q9" s="85"/>
    </row>
    <row r="10" spans="1:17" hidden="1">
      <c r="A10" s="90">
        <v>41101002</v>
      </c>
      <c r="B10" s="92" t="s">
        <v>225</v>
      </c>
      <c r="C10" s="189">
        <f t="shared" si="1"/>
        <v>0</v>
      </c>
      <c r="D10" s="192"/>
      <c r="E10" s="189"/>
      <c r="F10" s="189"/>
      <c r="G10" s="189"/>
      <c r="H10" s="189"/>
      <c r="I10" s="189"/>
      <c r="J10" s="189"/>
      <c r="O10" s="85"/>
      <c r="Q10" s="85"/>
    </row>
    <row r="11" spans="1:17" hidden="1">
      <c r="A11" s="90">
        <v>41101003</v>
      </c>
      <c r="B11" s="92" t="s">
        <v>226</v>
      </c>
      <c r="C11" s="189">
        <f t="shared" si="1"/>
        <v>0</v>
      </c>
      <c r="D11" s="192"/>
      <c r="E11" s="189"/>
      <c r="F11" s="189"/>
      <c r="G11" s="189"/>
      <c r="H11" s="189"/>
      <c r="I11" s="189"/>
      <c r="J11" s="189"/>
      <c r="O11" s="85"/>
      <c r="Q11" s="85"/>
    </row>
    <row r="12" spans="1:17" hidden="1">
      <c r="A12" s="90">
        <v>41101004</v>
      </c>
      <c r="B12" s="92" t="s">
        <v>227</v>
      </c>
      <c r="C12" s="189">
        <f t="shared" si="1"/>
        <v>0</v>
      </c>
      <c r="D12" s="192"/>
      <c r="E12" s="189"/>
      <c r="F12" s="189"/>
      <c r="G12" s="189"/>
      <c r="H12" s="189"/>
      <c r="I12" s="189"/>
      <c r="J12" s="189"/>
      <c r="O12" s="85"/>
      <c r="Q12" s="85"/>
    </row>
    <row r="13" spans="1:17" hidden="1">
      <c r="A13" s="90">
        <v>41101005</v>
      </c>
      <c r="B13" s="92" t="s">
        <v>228</v>
      </c>
      <c r="C13" s="189">
        <f t="shared" si="1"/>
        <v>0</v>
      </c>
      <c r="D13" s="192"/>
      <c r="E13" s="189"/>
      <c r="F13" s="189"/>
      <c r="G13" s="189"/>
      <c r="H13" s="189"/>
      <c r="I13" s="189"/>
      <c r="J13" s="189"/>
      <c r="O13" s="85"/>
      <c r="Q13" s="85"/>
    </row>
    <row r="14" spans="1:17" hidden="1">
      <c r="A14" s="90">
        <v>41101006</v>
      </c>
      <c r="B14" s="92" t="s">
        <v>229</v>
      </c>
      <c r="C14" s="189">
        <f t="shared" si="1"/>
        <v>0</v>
      </c>
      <c r="D14" s="192"/>
      <c r="E14" s="189"/>
      <c r="F14" s="189"/>
      <c r="G14" s="189"/>
      <c r="H14" s="189"/>
      <c r="I14" s="189"/>
      <c r="J14" s="189"/>
      <c r="O14" s="85"/>
      <c r="Q14" s="85"/>
    </row>
    <row r="15" spans="1:17" hidden="1">
      <c r="A15" s="90">
        <v>41101007</v>
      </c>
      <c r="B15" s="92" t="s">
        <v>230</v>
      </c>
      <c r="C15" s="189">
        <f t="shared" si="1"/>
        <v>0</v>
      </c>
      <c r="D15" s="192"/>
      <c r="E15" s="189"/>
      <c r="F15" s="189"/>
      <c r="G15" s="189"/>
      <c r="H15" s="189"/>
      <c r="I15" s="189"/>
      <c r="J15" s="189"/>
      <c r="O15" s="85"/>
      <c r="Q15" s="85"/>
    </row>
    <row r="16" spans="1:17" hidden="1">
      <c r="A16" s="90">
        <v>41101008</v>
      </c>
      <c r="B16" s="92" t="s">
        <v>231</v>
      </c>
      <c r="C16" s="189">
        <f t="shared" si="1"/>
        <v>0</v>
      </c>
      <c r="D16" s="192"/>
      <c r="E16" s="189"/>
      <c r="F16" s="189"/>
      <c r="G16" s="189"/>
      <c r="H16" s="189"/>
      <c r="I16" s="189"/>
      <c r="J16" s="189"/>
      <c r="O16" s="85"/>
      <c r="Q16" s="85"/>
    </row>
    <row r="17" spans="1:17" hidden="1">
      <c r="A17" s="90">
        <v>41102</v>
      </c>
      <c r="B17" s="91" t="s">
        <v>7</v>
      </c>
      <c r="C17" s="189">
        <f t="shared" si="1"/>
        <v>0</v>
      </c>
      <c r="D17" s="192"/>
      <c r="E17" s="189"/>
      <c r="F17" s="189"/>
      <c r="G17" s="189"/>
      <c r="H17" s="189"/>
      <c r="I17" s="189"/>
      <c r="J17" s="189"/>
      <c r="O17" s="85"/>
      <c r="Q17" s="85"/>
    </row>
    <row r="18" spans="1:17">
      <c r="A18" s="90">
        <v>41102001</v>
      </c>
      <c r="B18" s="92" t="s">
        <v>232</v>
      </c>
      <c r="C18" s="189">
        <f t="shared" si="1"/>
        <v>2000</v>
      </c>
      <c r="D18" s="192">
        <v>2000</v>
      </c>
      <c r="E18" s="189"/>
      <c r="F18" s="189"/>
      <c r="G18" s="189"/>
      <c r="H18" s="189"/>
      <c r="I18" s="189"/>
      <c r="J18" s="189"/>
      <c r="O18" s="85"/>
      <c r="Q18" s="85"/>
    </row>
    <row r="19" spans="1:17">
      <c r="A19" s="90">
        <v>41102002</v>
      </c>
      <c r="B19" s="92" t="s">
        <v>233</v>
      </c>
      <c r="C19" s="189">
        <f t="shared" si="1"/>
        <v>3527</v>
      </c>
      <c r="D19" s="192">
        <v>3527</v>
      </c>
      <c r="E19" s="189"/>
      <c r="F19" s="189"/>
      <c r="G19" s="189"/>
      <c r="H19" s="189"/>
      <c r="I19" s="189"/>
      <c r="J19" s="189"/>
      <c r="O19" s="85"/>
      <c r="Q19" s="85"/>
    </row>
    <row r="20" spans="1:17">
      <c r="A20" s="90">
        <v>41102003</v>
      </c>
      <c r="B20" s="92" t="s">
        <v>234</v>
      </c>
      <c r="C20" s="189">
        <f t="shared" si="1"/>
        <v>2111</v>
      </c>
      <c r="D20" s="192">
        <v>2111</v>
      </c>
      <c r="E20" s="189"/>
      <c r="F20" s="189"/>
      <c r="G20" s="189"/>
      <c r="H20" s="189"/>
      <c r="I20" s="189"/>
      <c r="J20" s="189"/>
      <c r="O20" s="85"/>
      <c r="Q20" s="85"/>
    </row>
    <row r="21" spans="1:17" hidden="1">
      <c r="A21" s="90">
        <v>41102004</v>
      </c>
      <c r="B21" s="92" t="s">
        <v>235</v>
      </c>
      <c r="C21" s="189">
        <f t="shared" si="1"/>
        <v>0</v>
      </c>
      <c r="D21" s="192"/>
      <c r="E21" s="189"/>
      <c r="F21" s="189"/>
      <c r="G21" s="189"/>
      <c r="H21" s="189"/>
      <c r="I21" s="189"/>
      <c r="J21" s="189"/>
      <c r="O21" s="85"/>
      <c r="Q21" s="85"/>
    </row>
    <row r="22" spans="1:17" hidden="1">
      <c r="A22" s="90">
        <v>41102005</v>
      </c>
      <c r="B22" s="92" t="s">
        <v>236</v>
      </c>
      <c r="C22" s="189">
        <f t="shared" si="1"/>
        <v>0</v>
      </c>
      <c r="D22" s="192"/>
      <c r="E22" s="189"/>
      <c r="F22" s="189"/>
      <c r="G22" s="189"/>
      <c r="H22" s="189"/>
      <c r="I22" s="189"/>
      <c r="J22" s="189"/>
      <c r="O22" s="85"/>
      <c r="Q22" s="85"/>
    </row>
    <row r="23" spans="1:17" hidden="1">
      <c r="A23" s="90">
        <v>41102006</v>
      </c>
      <c r="B23" s="92" t="s">
        <v>237</v>
      </c>
      <c r="C23" s="189">
        <f t="shared" si="1"/>
        <v>0</v>
      </c>
      <c r="D23" s="192"/>
      <c r="E23" s="189"/>
      <c r="F23" s="189"/>
      <c r="G23" s="189"/>
      <c r="H23" s="189"/>
      <c r="I23" s="189"/>
      <c r="J23" s="189"/>
      <c r="O23" s="85"/>
      <c r="Q23" s="85"/>
    </row>
    <row r="24" spans="1:17" hidden="1">
      <c r="A24" s="90">
        <v>41102007</v>
      </c>
      <c r="B24" s="92" t="s">
        <v>238</v>
      </c>
      <c r="C24" s="189">
        <f t="shared" si="1"/>
        <v>0</v>
      </c>
      <c r="D24" s="192"/>
      <c r="E24" s="189"/>
      <c r="F24" s="189"/>
      <c r="G24" s="189"/>
      <c r="H24" s="189"/>
      <c r="I24" s="189"/>
      <c r="J24" s="189"/>
      <c r="O24" s="85"/>
      <c r="Q24" s="85"/>
    </row>
    <row r="25" spans="1:17" hidden="1">
      <c r="A25" s="90">
        <v>41102008</v>
      </c>
      <c r="B25" s="92" t="s">
        <v>239</v>
      </c>
      <c r="C25" s="189">
        <f t="shared" si="1"/>
        <v>0</v>
      </c>
      <c r="D25" s="192"/>
      <c r="E25" s="189"/>
      <c r="F25" s="189"/>
      <c r="G25" s="189"/>
      <c r="H25" s="189"/>
      <c r="I25" s="189"/>
      <c r="J25" s="189"/>
      <c r="O25" s="85"/>
      <c r="Q25" s="85"/>
    </row>
    <row r="26" spans="1:17" hidden="1">
      <c r="A26" s="90">
        <v>41102009</v>
      </c>
      <c r="B26" s="92" t="s">
        <v>240</v>
      </c>
      <c r="C26" s="189">
        <f t="shared" si="1"/>
        <v>0</v>
      </c>
      <c r="D26" s="192"/>
      <c r="E26" s="189"/>
      <c r="F26" s="189"/>
      <c r="G26" s="189"/>
      <c r="H26" s="189"/>
      <c r="I26" s="189"/>
      <c r="J26" s="189"/>
      <c r="O26" s="85"/>
      <c r="Q26" s="85"/>
    </row>
    <row r="27" spans="1:17">
      <c r="A27" s="90">
        <v>41102010</v>
      </c>
      <c r="B27" s="92" t="s">
        <v>241</v>
      </c>
      <c r="C27" s="189">
        <f t="shared" si="1"/>
        <v>26414</v>
      </c>
      <c r="D27" s="192">
        <f>29384-2970</f>
        <v>26414</v>
      </c>
      <c r="E27" s="189"/>
      <c r="F27" s="189"/>
      <c r="G27" s="189"/>
      <c r="H27" s="189"/>
      <c r="I27" s="189"/>
      <c r="J27" s="189"/>
      <c r="O27" s="85"/>
      <c r="Q27" s="85"/>
    </row>
    <row r="28" spans="1:17" hidden="1">
      <c r="A28" s="90">
        <v>41102011</v>
      </c>
      <c r="B28" s="92" t="s">
        <v>242</v>
      </c>
      <c r="C28" s="189">
        <f t="shared" si="1"/>
        <v>0</v>
      </c>
      <c r="D28" s="192"/>
      <c r="E28" s="189"/>
      <c r="F28" s="189"/>
      <c r="G28" s="189"/>
      <c r="H28" s="189"/>
      <c r="I28" s="189"/>
      <c r="J28" s="189"/>
      <c r="O28" s="85"/>
      <c r="Q28" s="85"/>
    </row>
    <row r="29" spans="1:17" hidden="1">
      <c r="A29" s="90">
        <v>41102012</v>
      </c>
      <c r="B29" s="92" t="s">
        <v>243</v>
      </c>
      <c r="C29" s="189">
        <f t="shared" si="1"/>
        <v>0</v>
      </c>
      <c r="D29" s="192"/>
      <c r="E29" s="189"/>
      <c r="F29" s="189"/>
      <c r="G29" s="189"/>
      <c r="H29" s="189"/>
      <c r="I29" s="189"/>
      <c r="J29" s="189"/>
      <c r="O29" s="85"/>
      <c r="Q29" s="85"/>
    </row>
    <row r="30" spans="1:17" hidden="1">
      <c r="A30" s="90">
        <v>41102013</v>
      </c>
      <c r="B30" s="92" t="s">
        <v>244</v>
      </c>
      <c r="C30" s="189">
        <f t="shared" si="1"/>
        <v>0</v>
      </c>
      <c r="D30" s="192"/>
      <c r="E30" s="189"/>
      <c r="F30" s="189"/>
      <c r="G30" s="189"/>
      <c r="H30" s="189"/>
      <c r="I30" s="189"/>
      <c r="J30" s="189"/>
      <c r="O30" s="85"/>
      <c r="Q30" s="85"/>
    </row>
    <row r="31" spans="1:17" hidden="1">
      <c r="A31" s="90">
        <v>41102014</v>
      </c>
      <c r="B31" s="92" t="s">
        <v>245</v>
      </c>
      <c r="C31" s="189">
        <f t="shared" si="1"/>
        <v>0</v>
      </c>
      <c r="D31" s="192"/>
      <c r="E31" s="189"/>
      <c r="F31" s="189"/>
      <c r="G31" s="189"/>
      <c r="H31" s="189"/>
      <c r="I31" s="189"/>
      <c r="J31" s="189"/>
      <c r="O31" s="85"/>
      <c r="Q31" s="85"/>
    </row>
    <row r="32" spans="1:17" hidden="1">
      <c r="A32" s="90">
        <v>41102015</v>
      </c>
      <c r="B32" s="92" t="s">
        <v>246</v>
      </c>
      <c r="C32" s="189">
        <f t="shared" si="1"/>
        <v>0</v>
      </c>
      <c r="D32" s="192"/>
      <c r="E32" s="189"/>
      <c r="F32" s="189"/>
      <c r="G32" s="189"/>
      <c r="H32" s="189"/>
      <c r="I32" s="189"/>
      <c r="J32" s="189"/>
      <c r="O32" s="85"/>
      <c r="Q32" s="85"/>
    </row>
    <row r="33" spans="1:17" hidden="1">
      <c r="A33" s="90">
        <v>41102016</v>
      </c>
      <c r="B33" s="92" t="s">
        <v>247</v>
      </c>
      <c r="C33" s="189">
        <f t="shared" si="1"/>
        <v>0</v>
      </c>
      <c r="D33" s="192"/>
      <c r="E33" s="189"/>
      <c r="F33" s="189"/>
      <c r="G33" s="189"/>
      <c r="H33" s="189"/>
      <c r="I33" s="189"/>
      <c r="J33" s="189"/>
      <c r="O33" s="85"/>
      <c r="Q33" s="85"/>
    </row>
    <row r="34" spans="1:17" hidden="1">
      <c r="A34" s="90">
        <v>41102017</v>
      </c>
      <c r="B34" s="92" t="s">
        <v>248</v>
      </c>
      <c r="C34" s="189">
        <f t="shared" si="1"/>
        <v>0</v>
      </c>
      <c r="D34" s="192"/>
      <c r="E34" s="189"/>
      <c r="F34" s="189"/>
      <c r="G34" s="189"/>
      <c r="H34" s="189"/>
      <c r="I34" s="189"/>
      <c r="J34" s="189"/>
      <c r="O34" s="85"/>
      <c r="Q34" s="85"/>
    </row>
    <row r="35" spans="1:17" hidden="1">
      <c r="A35" s="90">
        <v>41102018</v>
      </c>
      <c r="B35" s="92" t="s">
        <v>249</v>
      </c>
      <c r="C35" s="189">
        <f t="shared" si="1"/>
        <v>0</v>
      </c>
      <c r="D35" s="192"/>
      <c r="E35" s="189"/>
      <c r="F35" s="189"/>
      <c r="G35" s="189"/>
      <c r="H35" s="189"/>
      <c r="I35" s="189"/>
      <c r="J35" s="189"/>
      <c r="O35" s="85"/>
      <c r="Q35" s="85"/>
    </row>
    <row r="36" spans="1:17" hidden="1">
      <c r="A36" s="90">
        <v>41102019</v>
      </c>
      <c r="B36" s="92" t="s">
        <v>250</v>
      </c>
      <c r="C36" s="189">
        <f t="shared" si="1"/>
        <v>0</v>
      </c>
      <c r="D36" s="192"/>
      <c r="E36" s="189"/>
      <c r="F36" s="189"/>
      <c r="G36" s="189"/>
      <c r="H36" s="189"/>
      <c r="I36" s="189"/>
      <c r="J36" s="189"/>
      <c r="O36" s="85"/>
      <c r="Q36" s="85"/>
    </row>
    <row r="37" spans="1:17" hidden="1">
      <c r="A37" s="90">
        <v>41102020</v>
      </c>
      <c r="B37" s="92" t="s">
        <v>251</v>
      </c>
      <c r="C37" s="189">
        <f t="shared" si="1"/>
        <v>0</v>
      </c>
      <c r="D37" s="192"/>
      <c r="E37" s="189"/>
      <c r="F37" s="189"/>
      <c r="G37" s="189"/>
      <c r="H37" s="189"/>
      <c r="I37" s="189"/>
      <c r="J37" s="189"/>
      <c r="O37" s="85"/>
      <c r="Q37" s="85"/>
    </row>
    <row r="38" spans="1:17" ht="18.75" hidden="1">
      <c r="A38" s="86">
        <v>412</v>
      </c>
      <c r="B38" s="88" t="s">
        <v>8</v>
      </c>
      <c r="C38" s="189">
        <f t="shared" si="1"/>
        <v>0</v>
      </c>
      <c r="D38" s="191"/>
      <c r="E38" s="192"/>
      <c r="F38" s="189"/>
      <c r="G38" s="189"/>
      <c r="H38" s="189"/>
      <c r="I38" s="189"/>
      <c r="J38" s="189"/>
      <c r="O38" s="85"/>
      <c r="Q38" s="85"/>
    </row>
    <row r="39" spans="1:17" hidden="1">
      <c r="A39" s="88">
        <v>41201</v>
      </c>
      <c r="B39" s="88" t="s">
        <v>9</v>
      </c>
      <c r="C39" s="189">
        <f t="shared" si="1"/>
        <v>0</v>
      </c>
      <c r="D39" s="192"/>
      <c r="E39" s="189"/>
      <c r="F39" s="192"/>
      <c r="G39" s="189"/>
      <c r="H39" s="189"/>
      <c r="I39" s="189"/>
      <c r="J39" s="189"/>
      <c r="O39" s="85"/>
      <c r="Q39" s="85"/>
    </row>
    <row r="40" spans="1:17">
      <c r="A40" s="90">
        <v>41201001</v>
      </c>
      <c r="B40" s="92" t="s">
        <v>252</v>
      </c>
      <c r="C40" s="189">
        <f t="shared" si="1"/>
        <v>150</v>
      </c>
      <c r="D40" s="192">
        <v>150</v>
      </c>
      <c r="E40" s="189"/>
      <c r="F40" s="192"/>
      <c r="G40" s="189"/>
      <c r="H40" s="189"/>
      <c r="I40" s="189"/>
      <c r="J40" s="189"/>
      <c r="O40" s="85"/>
      <c r="Q40" s="85"/>
    </row>
    <row r="41" spans="1:17" hidden="1">
      <c r="A41" s="90">
        <v>41201002</v>
      </c>
      <c r="B41" s="92" t="s">
        <v>253</v>
      </c>
      <c r="C41" s="189">
        <f t="shared" si="1"/>
        <v>0</v>
      </c>
      <c r="D41" s="192"/>
      <c r="E41" s="189"/>
      <c r="F41" s="192"/>
      <c r="G41" s="189"/>
      <c r="H41" s="189"/>
      <c r="I41" s="189"/>
      <c r="J41" s="189"/>
      <c r="O41" s="85"/>
      <c r="Q41" s="85"/>
    </row>
    <row r="42" spans="1:17">
      <c r="A42" s="90">
        <v>41201003</v>
      </c>
      <c r="B42" s="92" t="s">
        <v>254</v>
      </c>
      <c r="C42" s="189">
        <f t="shared" si="1"/>
        <v>1482</v>
      </c>
      <c r="D42" s="192">
        <v>300</v>
      </c>
      <c r="E42" s="189"/>
      <c r="F42" s="192">
        <v>1182</v>
      </c>
      <c r="G42" s="189"/>
      <c r="H42" s="189"/>
      <c r="I42" s="189"/>
      <c r="J42" s="189"/>
      <c r="O42" s="85"/>
      <c r="Q42" s="85"/>
    </row>
    <row r="43" spans="1:17" hidden="1">
      <c r="A43" s="90">
        <v>41201004</v>
      </c>
      <c r="B43" s="92" t="s">
        <v>255</v>
      </c>
      <c r="C43" s="189">
        <f t="shared" si="1"/>
        <v>0</v>
      </c>
      <c r="D43" s="192"/>
      <c r="E43" s="189"/>
      <c r="F43" s="192"/>
      <c r="G43" s="189"/>
      <c r="H43" s="189"/>
      <c r="I43" s="189"/>
      <c r="J43" s="189"/>
      <c r="O43" s="85"/>
      <c r="Q43" s="85"/>
    </row>
    <row r="44" spans="1:17" hidden="1">
      <c r="A44" s="90">
        <v>41201005</v>
      </c>
      <c r="B44" s="92" t="s">
        <v>256</v>
      </c>
      <c r="C44" s="189">
        <f t="shared" si="1"/>
        <v>0</v>
      </c>
      <c r="D44" s="192"/>
      <c r="E44" s="189"/>
      <c r="F44" s="192"/>
      <c r="G44" s="189"/>
      <c r="H44" s="189"/>
      <c r="I44" s="189"/>
      <c r="J44" s="189"/>
      <c r="O44" s="85"/>
      <c r="Q44" s="85"/>
    </row>
    <row r="45" spans="1:17">
      <c r="A45" s="90">
        <v>41201006</v>
      </c>
      <c r="B45" s="92" t="s">
        <v>257</v>
      </c>
      <c r="C45" s="189">
        <f t="shared" si="1"/>
        <v>109</v>
      </c>
      <c r="D45" s="192">
        <v>109</v>
      </c>
      <c r="E45" s="189"/>
      <c r="F45" s="192"/>
      <c r="G45" s="189"/>
      <c r="H45" s="189"/>
      <c r="I45" s="189"/>
      <c r="J45" s="189"/>
      <c r="O45" s="85"/>
      <c r="Q45" s="85"/>
    </row>
    <row r="46" spans="1:17">
      <c r="A46" s="90">
        <v>41201007</v>
      </c>
      <c r="B46" s="92" t="s">
        <v>258</v>
      </c>
      <c r="C46" s="189">
        <f t="shared" si="1"/>
        <v>183</v>
      </c>
      <c r="D46" s="192">
        <v>183</v>
      </c>
      <c r="E46" s="189"/>
      <c r="F46" s="192"/>
      <c r="G46" s="189"/>
      <c r="H46" s="189"/>
      <c r="I46" s="189"/>
      <c r="J46" s="189"/>
      <c r="O46" s="85"/>
      <c r="Q46" s="85"/>
    </row>
    <row r="47" spans="1:17">
      <c r="A47" s="90">
        <v>41201008</v>
      </c>
      <c r="B47" s="92" t="s">
        <v>259</v>
      </c>
      <c r="C47" s="189">
        <f t="shared" si="1"/>
        <v>104</v>
      </c>
      <c r="D47" s="192">
        <v>104</v>
      </c>
      <c r="E47" s="189"/>
      <c r="F47" s="192"/>
      <c r="G47" s="189"/>
      <c r="H47" s="189"/>
      <c r="I47" s="189"/>
      <c r="J47" s="189"/>
      <c r="O47" s="85"/>
      <c r="Q47" s="85"/>
    </row>
    <row r="48" spans="1:17" hidden="1">
      <c r="A48" s="90">
        <v>41201009</v>
      </c>
      <c r="B48" s="92" t="s">
        <v>260</v>
      </c>
      <c r="C48" s="189">
        <f t="shared" si="1"/>
        <v>0</v>
      </c>
      <c r="D48" s="192"/>
      <c r="E48" s="189"/>
      <c r="F48" s="192"/>
      <c r="G48" s="189"/>
      <c r="H48" s="189"/>
      <c r="I48" s="189"/>
      <c r="J48" s="189"/>
      <c r="O48" s="85"/>
      <c r="Q48" s="85"/>
    </row>
    <row r="49" spans="1:17" hidden="1">
      <c r="A49" s="88">
        <v>41202</v>
      </c>
      <c r="B49" s="88" t="s">
        <v>10</v>
      </c>
      <c r="C49" s="189">
        <f t="shared" si="1"/>
        <v>0</v>
      </c>
      <c r="D49" s="192"/>
      <c r="E49" s="189"/>
      <c r="F49" s="192"/>
      <c r="G49" s="189"/>
      <c r="H49" s="189"/>
      <c r="I49" s="189"/>
      <c r="J49" s="189"/>
      <c r="O49" s="85"/>
      <c r="Q49" s="85"/>
    </row>
    <row r="50" spans="1:17" hidden="1">
      <c r="A50" s="90">
        <v>41202001</v>
      </c>
      <c r="B50" s="92" t="s">
        <v>261</v>
      </c>
      <c r="C50" s="189">
        <f t="shared" si="1"/>
        <v>0</v>
      </c>
      <c r="D50" s="189"/>
      <c r="E50" s="189"/>
      <c r="F50" s="192"/>
      <c r="G50" s="189"/>
      <c r="H50" s="189"/>
      <c r="I50" s="189"/>
      <c r="J50" s="189"/>
      <c r="O50" s="85"/>
      <c r="Q50" s="85"/>
    </row>
    <row r="51" spans="1:17" hidden="1">
      <c r="A51" s="90">
        <v>4120200101</v>
      </c>
      <c r="B51" s="92" t="s">
        <v>261</v>
      </c>
      <c r="C51" s="189">
        <f t="shared" si="1"/>
        <v>0</v>
      </c>
      <c r="D51" s="189"/>
      <c r="E51" s="189"/>
      <c r="F51" s="192"/>
      <c r="G51" s="189"/>
      <c r="H51" s="189"/>
      <c r="I51" s="189"/>
      <c r="J51" s="189"/>
      <c r="O51" s="85"/>
      <c r="Q51" s="85"/>
    </row>
    <row r="52" spans="1:17" hidden="1">
      <c r="A52" s="90">
        <v>41202002</v>
      </c>
      <c r="B52" s="92" t="s">
        <v>262</v>
      </c>
      <c r="C52" s="189">
        <f t="shared" si="1"/>
        <v>0</v>
      </c>
      <c r="D52" s="189"/>
      <c r="E52" s="189"/>
      <c r="F52" s="192"/>
      <c r="G52" s="189"/>
      <c r="H52" s="189"/>
      <c r="I52" s="189"/>
      <c r="J52" s="189"/>
      <c r="O52" s="85"/>
      <c r="Q52" s="85"/>
    </row>
    <row r="53" spans="1:17" hidden="1">
      <c r="A53" s="90">
        <v>4120200201</v>
      </c>
      <c r="B53" s="92" t="s">
        <v>262</v>
      </c>
      <c r="C53" s="189">
        <f t="shared" si="1"/>
        <v>0</v>
      </c>
      <c r="D53" s="189"/>
      <c r="E53" s="189"/>
      <c r="F53" s="192"/>
      <c r="G53" s="189"/>
      <c r="H53" s="189"/>
      <c r="I53" s="189"/>
      <c r="J53" s="189"/>
      <c r="O53" s="85"/>
      <c r="Q53" s="85"/>
    </row>
    <row r="54" spans="1:17" hidden="1">
      <c r="A54" s="90">
        <v>4120200202</v>
      </c>
      <c r="B54" s="93" t="s">
        <v>263</v>
      </c>
      <c r="C54" s="189">
        <f t="shared" si="1"/>
        <v>0</v>
      </c>
      <c r="D54" s="189"/>
      <c r="E54" s="189"/>
      <c r="F54" s="192"/>
      <c r="G54" s="189"/>
      <c r="H54" s="189"/>
      <c r="I54" s="189"/>
      <c r="J54" s="189"/>
      <c r="O54" s="85"/>
      <c r="Q54" s="85"/>
    </row>
    <row r="55" spans="1:17" hidden="1">
      <c r="A55" s="90">
        <v>4120200203</v>
      </c>
      <c r="B55" s="93" t="s">
        <v>264</v>
      </c>
      <c r="C55" s="189">
        <f t="shared" si="1"/>
        <v>0</v>
      </c>
      <c r="D55" s="189"/>
      <c r="E55" s="189"/>
      <c r="F55" s="192"/>
      <c r="G55" s="189"/>
      <c r="H55" s="189"/>
      <c r="I55" s="189"/>
      <c r="J55" s="189"/>
      <c r="O55" s="85"/>
      <c r="Q55" s="85"/>
    </row>
    <row r="56" spans="1:17" hidden="1">
      <c r="A56" s="90">
        <v>4120200204</v>
      </c>
      <c r="B56" s="93" t="s">
        <v>265</v>
      </c>
      <c r="C56" s="189">
        <f t="shared" si="1"/>
        <v>0</v>
      </c>
      <c r="D56" s="189"/>
      <c r="E56" s="189"/>
      <c r="F56" s="192"/>
      <c r="G56" s="189"/>
      <c r="H56" s="189"/>
      <c r="I56" s="189"/>
      <c r="J56" s="189"/>
      <c r="O56" s="85"/>
      <c r="Q56" s="85"/>
    </row>
    <row r="57" spans="1:17" hidden="1">
      <c r="A57" s="90">
        <v>4120200205</v>
      </c>
      <c r="B57" s="93" t="s">
        <v>266</v>
      </c>
      <c r="C57" s="189">
        <f t="shared" si="1"/>
        <v>0</v>
      </c>
      <c r="D57" s="189"/>
      <c r="E57" s="189"/>
      <c r="F57" s="192"/>
      <c r="G57" s="189"/>
      <c r="H57" s="189"/>
      <c r="I57" s="189"/>
      <c r="J57" s="189"/>
      <c r="O57" s="85"/>
      <c r="Q57" s="85"/>
    </row>
    <row r="58" spans="1:17" hidden="1">
      <c r="A58" s="90">
        <v>4120200206</v>
      </c>
      <c r="B58" s="93" t="s">
        <v>267</v>
      </c>
      <c r="C58" s="189">
        <f t="shared" si="1"/>
        <v>0</v>
      </c>
      <c r="D58" s="189"/>
      <c r="E58" s="189"/>
      <c r="F58" s="192"/>
      <c r="G58" s="189"/>
      <c r="H58" s="189"/>
      <c r="I58" s="189"/>
      <c r="J58" s="189"/>
      <c r="O58" s="85"/>
      <c r="Q58" s="85"/>
    </row>
    <row r="59" spans="1:17" hidden="1">
      <c r="A59" s="90">
        <v>41202003</v>
      </c>
      <c r="B59" s="92" t="s">
        <v>268</v>
      </c>
      <c r="C59" s="189">
        <f t="shared" si="1"/>
        <v>0</v>
      </c>
      <c r="D59" s="189"/>
      <c r="E59" s="189"/>
      <c r="F59" s="192"/>
      <c r="G59" s="189"/>
      <c r="H59" s="189"/>
      <c r="I59" s="189"/>
      <c r="J59" s="189"/>
      <c r="O59" s="85"/>
      <c r="Q59" s="85"/>
    </row>
    <row r="60" spans="1:17" hidden="1">
      <c r="A60" s="90">
        <v>4120200301</v>
      </c>
      <c r="B60" s="92" t="s">
        <v>268</v>
      </c>
      <c r="C60" s="189">
        <f t="shared" si="1"/>
        <v>0</v>
      </c>
      <c r="D60" s="189"/>
      <c r="E60" s="189"/>
      <c r="F60" s="192"/>
      <c r="G60" s="189"/>
      <c r="H60" s="189"/>
      <c r="I60" s="189"/>
      <c r="J60" s="189"/>
      <c r="O60" s="85"/>
      <c r="Q60" s="85"/>
    </row>
    <row r="61" spans="1:17" hidden="1">
      <c r="A61" s="90">
        <v>4120200302</v>
      </c>
      <c r="B61" s="93" t="s">
        <v>269</v>
      </c>
      <c r="C61" s="189">
        <f t="shared" si="1"/>
        <v>0</v>
      </c>
      <c r="D61" s="189"/>
      <c r="E61" s="189"/>
      <c r="F61" s="192"/>
      <c r="G61" s="189"/>
      <c r="H61" s="189"/>
      <c r="I61" s="189"/>
      <c r="J61" s="189"/>
      <c r="O61" s="85"/>
      <c r="Q61" s="85"/>
    </row>
    <row r="62" spans="1:17" hidden="1">
      <c r="A62" s="90">
        <v>4120200303</v>
      </c>
      <c r="B62" s="93" t="s">
        <v>270</v>
      </c>
      <c r="C62" s="189">
        <f t="shared" si="1"/>
        <v>0</v>
      </c>
      <c r="D62" s="189"/>
      <c r="E62" s="189"/>
      <c r="F62" s="192"/>
      <c r="G62" s="189"/>
      <c r="H62" s="189"/>
      <c r="I62" s="189"/>
      <c r="J62" s="189"/>
      <c r="O62" s="85"/>
      <c r="Q62" s="85"/>
    </row>
    <row r="63" spans="1:17" hidden="1">
      <c r="A63" s="90">
        <v>4120200304</v>
      </c>
      <c r="B63" s="93" t="s">
        <v>271</v>
      </c>
      <c r="C63" s="189">
        <f t="shared" si="1"/>
        <v>0</v>
      </c>
      <c r="D63" s="189"/>
      <c r="E63" s="189"/>
      <c r="F63" s="192"/>
      <c r="G63" s="189"/>
      <c r="H63" s="189"/>
      <c r="I63" s="189"/>
      <c r="J63" s="189"/>
      <c r="O63" s="85"/>
      <c r="Q63" s="85"/>
    </row>
    <row r="64" spans="1:17" hidden="1">
      <c r="A64" s="90">
        <v>4120200305</v>
      </c>
      <c r="B64" s="93" t="s">
        <v>272</v>
      </c>
      <c r="C64" s="189">
        <f t="shared" si="1"/>
        <v>0</v>
      </c>
      <c r="D64" s="189"/>
      <c r="E64" s="189"/>
      <c r="F64" s="192"/>
      <c r="G64" s="189"/>
      <c r="H64" s="189"/>
      <c r="I64" s="189"/>
      <c r="J64" s="189"/>
      <c r="O64" s="85"/>
      <c r="Q64" s="85"/>
    </row>
    <row r="65" spans="1:17" hidden="1">
      <c r="A65" s="90">
        <v>4120200306</v>
      </c>
      <c r="B65" s="93" t="s">
        <v>273</v>
      </c>
      <c r="C65" s="189">
        <f t="shared" si="1"/>
        <v>0</v>
      </c>
      <c r="D65" s="189"/>
      <c r="E65" s="189"/>
      <c r="F65" s="192"/>
      <c r="G65" s="189"/>
      <c r="H65" s="189"/>
      <c r="I65" s="189"/>
      <c r="J65" s="189"/>
      <c r="O65" s="85"/>
      <c r="Q65" s="85"/>
    </row>
    <row r="66" spans="1:17" hidden="1">
      <c r="A66" s="90">
        <v>41202004</v>
      </c>
      <c r="B66" s="92" t="s">
        <v>274</v>
      </c>
      <c r="C66" s="189">
        <f t="shared" si="1"/>
        <v>0</v>
      </c>
      <c r="D66" s="189"/>
      <c r="E66" s="189"/>
      <c r="F66" s="192"/>
      <c r="G66" s="189"/>
      <c r="H66" s="189"/>
      <c r="I66" s="189"/>
      <c r="J66" s="189"/>
      <c r="O66" s="85"/>
      <c r="Q66" s="85"/>
    </row>
    <row r="67" spans="1:17" hidden="1">
      <c r="A67" s="90">
        <v>4120200401</v>
      </c>
      <c r="B67" s="92" t="s">
        <v>274</v>
      </c>
      <c r="C67" s="189">
        <f t="shared" si="1"/>
        <v>0</v>
      </c>
      <c r="D67" s="189"/>
      <c r="E67" s="189"/>
      <c r="F67" s="192"/>
      <c r="G67" s="189"/>
      <c r="H67" s="189"/>
      <c r="I67" s="189"/>
      <c r="J67" s="189"/>
      <c r="O67" s="85"/>
      <c r="Q67" s="85"/>
    </row>
    <row r="68" spans="1:17" hidden="1">
      <c r="A68" s="90">
        <v>4120200402</v>
      </c>
      <c r="B68" s="93" t="s">
        <v>275</v>
      </c>
      <c r="C68" s="189">
        <f t="shared" si="1"/>
        <v>0</v>
      </c>
      <c r="D68" s="189"/>
      <c r="E68" s="189"/>
      <c r="F68" s="192"/>
      <c r="G68" s="189"/>
      <c r="H68" s="189"/>
      <c r="I68" s="189"/>
      <c r="J68" s="189"/>
      <c r="O68" s="85"/>
      <c r="Q68" s="85"/>
    </row>
    <row r="69" spans="1:17" hidden="1">
      <c r="A69" s="90">
        <v>4120200403</v>
      </c>
      <c r="B69" s="93" t="s">
        <v>276</v>
      </c>
      <c r="C69" s="189">
        <f t="shared" si="1"/>
        <v>0</v>
      </c>
      <c r="D69" s="189"/>
      <c r="E69" s="189"/>
      <c r="F69" s="192"/>
      <c r="G69" s="189"/>
      <c r="H69" s="189"/>
      <c r="I69" s="189"/>
      <c r="J69" s="189"/>
      <c r="O69" s="85"/>
      <c r="Q69" s="85"/>
    </row>
    <row r="70" spans="1:17" hidden="1">
      <c r="A70" s="90">
        <v>4120200404</v>
      </c>
      <c r="B70" s="93" t="s">
        <v>277</v>
      </c>
      <c r="C70" s="189">
        <f t="shared" si="1"/>
        <v>0</v>
      </c>
      <c r="D70" s="189"/>
      <c r="E70" s="189"/>
      <c r="F70" s="192"/>
      <c r="G70" s="189"/>
      <c r="H70" s="189"/>
      <c r="I70" s="189"/>
      <c r="J70" s="189"/>
      <c r="O70" s="85"/>
      <c r="Q70" s="85"/>
    </row>
    <row r="71" spans="1:17">
      <c r="A71" s="90">
        <v>4120200405</v>
      </c>
      <c r="B71" s="93" t="s">
        <v>278</v>
      </c>
      <c r="C71" s="189">
        <f t="shared" si="1"/>
        <v>45</v>
      </c>
      <c r="D71" s="189">
        <v>45</v>
      </c>
      <c r="E71" s="189"/>
      <c r="F71" s="192"/>
      <c r="G71" s="189"/>
      <c r="H71" s="189"/>
      <c r="I71" s="189"/>
      <c r="J71" s="189"/>
      <c r="O71" s="85"/>
      <c r="Q71" s="85"/>
    </row>
    <row r="72" spans="1:17" hidden="1">
      <c r="A72" s="90">
        <v>41202005</v>
      </c>
      <c r="B72" s="92" t="s">
        <v>279</v>
      </c>
      <c r="C72" s="189">
        <f t="shared" ref="C72:C135" si="2">D72+E72+F72+G72+H72+I72+J72</f>
        <v>0</v>
      </c>
      <c r="D72" s="189"/>
      <c r="E72" s="189"/>
      <c r="F72" s="192"/>
      <c r="G72" s="189"/>
      <c r="H72" s="189"/>
      <c r="I72" s="189"/>
      <c r="J72" s="189"/>
      <c r="O72" s="85"/>
      <c r="Q72" s="85"/>
    </row>
    <row r="73" spans="1:17" hidden="1">
      <c r="A73" s="90">
        <v>4120200501</v>
      </c>
      <c r="B73" s="92" t="s">
        <v>279</v>
      </c>
      <c r="C73" s="189">
        <f t="shared" si="2"/>
        <v>0</v>
      </c>
      <c r="D73" s="189"/>
      <c r="E73" s="189"/>
      <c r="F73" s="192"/>
      <c r="G73" s="189"/>
      <c r="H73" s="189"/>
      <c r="I73" s="189"/>
      <c r="J73" s="189"/>
      <c r="O73" s="85"/>
      <c r="Q73" s="85"/>
    </row>
    <row r="74" spans="1:17" hidden="1">
      <c r="A74" s="90">
        <v>41202006</v>
      </c>
      <c r="B74" s="92" t="s">
        <v>280</v>
      </c>
      <c r="C74" s="189">
        <f t="shared" si="2"/>
        <v>0</v>
      </c>
      <c r="D74" s="189"/>
      <c r="E74" s="189"/>
      <c r="F74" s="192"/>
      <c r="G74" s="189"/>
      <c r="H74" s="189"/>
      <c r="I74" s="189"/>
      <c r="J74" s="189"/>
      <c r="O74" s="85"/>
      <c r="Q74" s="85"/>
    </row>
    <row r="75" spans="1:17" hidden="1">
      <c r="A75" s="90">
        <v>4120200601</v>
      </c>
      <c r="B75" s="92" t="s">
        <v>280</v>
      </c>
      <c r="C75" s="189">
        <f t="shared" si="2"/>
        <v>0</v>
      </c>
      <c r="D75" s="189"/>
      <c r="E75" s="189"/>
      <c r="F75" s="192"/>
      <c r="G75" s="189"/>
      <c r="H75" s="189"/>
      <c r="I75" s="189"/>
      <c r="J75" s="189"/>
      <c r="O75" s="85"/>
      <c r="Q75" s="85"/>
    </row>
    <row r="76" spans="1:17" hidden="1">
      <c r="A76" s="90">
        <v>41202007</v>
      </c>
      <c r="B76" s="92" t="s">
        <v>281</v>
      </c>
      <c r="C76" s="189">
        <f t="shared" si="2"/>
        <v>0</v>
      </c>
      <c r="D76" s="189"/>
      <c r="E76" s="189"/>
      <c r="F76" s="192"/>
      <c r="G76" s="189"/>
      <c r="H76" s="189"/>
      <c r="I76" s="189"/>
      <c r="J76" s="189"/>
      <c r="O76" s="85"/>
      <c r="Q76" s="85"/>
    </row>
    <row r="77" spans="1:17" hidden="1">
      <c r="A77" s="90">
        <v>4120200701</v>
      </c>
      <c r="B77" s="92" t="s">
        <v>281</v>
      </c>
      <c r="C77" s="189">
        <f t="shared" si="2"/>
        <v>0</v>
      </c>
      <c r="D77" s="189"/>
      <c r="E77" s="189"/>
      <c r="F77" s="192"/>
      <c r="G77" s="189"/>
      <c r="H77" s="189"/>
      <c r="I77" s="189"/>
      <c r="J77" s="189"/>
      <c r="O77" s="85"/>
      <c r="Q77" s="85"/>
    </row>
    <row r="78" spans="1:17" hidden="1">
      <c r="A78" s="90">
        <v>41202008</v>
      </c>
      <c r="B78" s="92" t="s">
        <v>282</v>
      </c>
      <c r="C78" s="189">
        <f t="shared" si="2"/>
        <v>0</v>
      </c>
      <c r="D78" s="189"/>
      <c r="E78" s="189"/>
      <c r="F78" s="192"/>
      <c r="G78" s="189"/>
      <c r="H78" s="189"/>
      <c r="I78" s="189"/>
      <c r="J78" s="189"/>
      <c r="O78" s="85"/>
      <c r="Q78" s="85"/>
    </row>
    <row r="79" spans="1:17" hidden="1">
      <c r="A79" s="90">
        <v>4120200801</v>
      </c>
      <c r="B79" s="92" t="s">
        <v>282</v>
      </c>
      <c r="C79" s="189">
        <f t="shared" si="2"/>
        <v>0</v>
      </c>
      <c r="D79" s="189"/>
      <c r="E79" s="189"/>
      <c r="F79" s="192"/>
      <c r="G79" s="189"/>
      <c r="H79" s="189"/>
      <c r="I79" s="189"/>
      <c r="J79" s="189"/>
      <c r="O79" s="85"/>
      <c r="Q79" s="85"/>
    </row>
    <row r="80" spans="1:17" hidden="1">
      <c r="A80" s="90">
        <v>41202009</v>
      </c>
      <c r="B80" s="92" t="s">
        <v>283</v>
      </c>
      <c r="C80" s="189">
        <f t="shared" si="2"/>
        <v>0</v>
      </c>
      <c r="D80" s="189"/>
      <c r="E80" s="189"/>
      <c r="F80" s="192"/>
      <c r="G80" s="189"/>
      <c r="H80" s="189"/>
      <c r="I80" s="189"/>
      <c r="J80" s="189"/>
      <c r="O80" s="85"/>
      <c r="Q80" s="85"/>
    </row>
    <row r="81" spans="1:17" hidden="1">
      <c r="A81" s="90">
        <v>4120200901</v>
      </c>
      <c r="B81" s="92" t="s">
        <v>283</v>
      </c>
      <c r="C81" s="189">
        <f t="shared" si="2"/>
        <v>0</v>
      </c>
      <c r="D81" s="189"/>
      <c r="E81" s="189"/>
      <c r="F81" s="192"/>
      <c r="G81" s="189"/>
      <c r="H81" s="189"/>
      <c r="I81" s="189"/>
      <c r="J81" s="189"/>
      <c r="O81" s="85"/>
      <c r="Q81" s="85"/>
    </row>
    <row r="82" spans="1:17" hidden="1">
      <c r="A82" s="90">
        <v>41202010</v>
      </c>
      <c r="B82" s="92" t="s">
        <v>284</v>
      </c>
      <c r="C82" s="189">
        <f t="shared" si="2"/>
        <v>0</v>
      </c>
      <c r="D82" s="189"/>
      <c r="E82" s="189"/>
      <c r="F82" s="192"/>
      <c r="G82" s="189"/>
      <c r="H82" s="189"/>
      <c r="I82" s="189"/>
      <c r="J82" s="189"/>
      <c r="O82" s="85"/>
      <c r="Q82" s="85"/>
    </row>
    <row r="83" spans="1:17" hidden="1">
      <c r="A83" s="90">
        <v>4120201001</v>
      </c>
      <c r="B83" s="92" t="s">
        <v>284</v>
      </c>
      <c r="C83" s="189">
        <f t="shared" si="2"/>
        <v>0</v>
      </c>
      <c r="D83" s="189"/>
      <c r="E83" s="189"/>
      <c r="F83" s="192"/>
      <c r="G83" s="189"/>
      <c r="H83" s="189"/>
      <c r="I83" s="189"/>
      <c r="J83" s="189"/>
      <c r="O83" s="85"/>
      <c r="Q83" s="85"/>
    </row>
    <row r="84" spans="1:17" hidden="1">
      <c r="A84" s="90">
        <v>41202011</v>
      </c>
      <c r="B84" s="92" t="s">
        <v>285</v>
      </c>
      <c r="C84" s="189">
        <f t="shared" si="2"/>
        <v>0</v>
      </c>
      <c r="D84" s="189"/>
      <c r="E84" s="189"/>
      <c r="F84" s="192"/>
      <c r="G84" s="189"/>
      <c r="H84" s="189"/>
      <c r="I84" s="189"/>
      <c r="J84" s="189"/>
      <c r="O84" s="85"/>
      <c r="Q84" s="85"/>
    </row>
    <row r="85" spans="1:17">
      <c r="A85" s="90">
        <v>4120201001</v>
      </c>
      <c r="B85" s="92" t="s">
        <v>285</v>
      </c>
      <c r="C85" s="189">
        <f t="shared" si="2"/>
        <v>150</v>
      </c>
      <c r="D85" s="189">
        <v>150</v>
      </c>
      <c r="E85" s="189"/>
      <c r="F85" s="192"/>
      <c r="G85" s="189"/>
      <c r="H85" s="189"/>
      <c r="I85" s="189"/>
      <c r="J85" s="189"/>
      <c r="O85" s="85"/>
      <c r="Q85" s="85"/>
    </row>
    <row r="86" spans="1:17" hidden="1">
      <c r="A86" s="90">
        <v>41202012</v>
      </c>
      <c r="B86" s="92" t="s">
        <v>286</v>
      </c>
      <c r="C86" s="189">
        <f t="shared" si="2"/>
        <v>0</v>
      </c>
      <c r="D86" s="189"/>
      <c r="E86" s="189"/>
      <c r="F86" s="192"/>
      <c r="G86" s="189"/>
      <c r="H86" s="189"/>
      <c r="I86" s="189"/>
      <c r="J86" s="189"/>
      <c r="O86" s="85"/>
      <c r="Q86" s="85"/>
    </row>
    <row r="87" spans="1:17" hidden="1">
      <c r="A87" s="90">
        <v>4120201201</v>
      </c>
      <c r="B87" s="92" t="s">
        <v>286</v>
      </c>
      <c r="C87" s="189">
        <f t="shared" si="2"/>
        <v>0</v>
      </c>
      <c r="D87" s="189"/>
      <c r="E87" s="189"/>
      <c r="F87" s="192"/>
      <c r="G87" s="189"/>
      <c r="H87" s="189"/>
      <c r="I87" s="189"/>
      <c r="J87" s="189"/>
      <c r="O87" s="85"/>
      <c r="Q87" s="85"/>
    </row>
    <row r="88" spans="1:17" hidden="1">
      <c r="A88" s="88">
        <v>41203</v>
      </c>
      <c r="B88" s="88" t="s">
        <v>11</v>
      </c>
      <c r="C88" s="189">
        <f t="shared" si="2"/>
        <v>0</v>
      </c>
      <c r="D88" s="192"/>
      <c r="E88" s="189"/>
      <c r="F88" s="192"/>
      <c r="G88" s="189"/>
      <c r="H88" s="189"/>
      <c r="I88" s="189"/>
      <c r="J88" s="189"/>
      <c r="O88" s="85"/>
      <c r="Q88" s="85"/>
    </row>
    <row r="89" spans="1:17">
      <c r="A89" s="90">
        <v>41203001</v>
      </c>
      <c r="B89" s="88" t="s">
        <v>287</v>
      </c>
      <c r="C89" s="189">
        <f t="shared" si="2"/>
        <v>1428</v>
      </c>
      <c r="D89" s="189">
        <v>1428</v>
      </c>
      <c r="E89" s="189"/>
      <c r="F89" s="192"/>
      <c r="G89" s="189"/>
      <c r="H89" s="189"/>
      <c r="I89" s="189"/>
      <c r="J89" s="189"/>
      <c r="O89" s="85"/>
      <c r="Q89" s="85"/>
    </row>
    <row r="90" spans="1:17">
      <c r="A90" s="90">
        <v>41203002</v>
      </c>
      <c r="B90" s="88" t="s">
        <v>288</v>
      </c>
      <c r="C90" s="189">
        <f t="shared" si="2"/>
        <v>745</v>
      </c>
      <c r="D90" s="189">
        <v>745</v>
      </c>
      <c r="E90" s="189"/>
      <c r="F90" s="192"/>
      <c r="G90" s="189"/>
      <c r="H90" s="189"/>
      <c r="I90" s="189"/>
      <c r="J90" s="189"/>
      <c r="O90" s="85"/>
      <c r="Q90" s="85"/>
    </row>
    <row r="91" spans="1:17">
      <c r="A91" s="90">
        <v>41203003</v>
      </c>
      <c r="B91" s="88" t="s">
        <v>289</v>
      </c>
      <c r="C91" s="189">
        <f t="shared" si="2"/>
        <v>3146</v>
      </c>
      <c r="D91" s="189">
        <v>3146</v>
      </c>
      <c r="E91" s="189"/>
      <c r="F91" s="192"/>
      <c r="G91" s="189"/>
      <c r="H91" s="189"/>
      <c r="I91" s="189"/>
      <c r="J91" s="189"/>
      <c r="O91" s="85"/>
      <c r="Q91" s="85"/>
    </row>
    <row r="92" spans="1:17" hidden="1">
      <c r="A92" s="90">
        <v>41203004</v>
      </c>
      <c r="B92" s="88" t="s">
        <v>290</v>
      </c>
      <c r="C92" s="189">
        <f t="shared" si="2"/>
        <v>0</v>
      </c>
      <c r="D92" s="189"/>
      <c r="E92" s="189"/>
      <c r="F92" s="192"/>
      <c r="G92" s="189"/>
      <c r="H92" s="189"/>
      <c r="I92" s="189"/>
      <c r="J92" s="189"/>
      <c r="O92" s="85"/>
      <c r="Q92" s="85"/>
    </row>
    <row r="93" spans="1:17">
      <c r="A93" s="90">
        <v>41203005</v>
      </c>
      <c r="B93" s="88" t="s">
        <v>291</v>
      </c>
      <c r="C93" s="189">
        <f t="shared" si="2"/>
        <v>7158</v>
      </c>
      <c r="D93" s="189">
        <v>7158</v>
      </c>
      <c r="E93" s="189"/>
      <c r="F93" s="192"/>
      <c r="G93" s="189"/>
      <c r="H93" s="189"/>
      <c r="I93" s="189"/>
      <c r="J93" s="189"/>
      <c r="O93" s="85"/>
      <c r="Q93" s="85"/>
    </row>
    <row r="94" spans="1:17" hidden="1">
      <c r="A94" s="90">
        <v>4120300501</v>
      </c>
      <c r="B94" s="94" t="s">
        <v>292</v>
      </c>
      <c r="C94" s="189">
        <f t="shared" si="2"/>
        <v>0</v>
      </c>
      <c r="D94" s="189"/>
      <c r="E94" s="189"/>
      <c r="F94" s="192"/>
      <c r="G94" s="189"/>
      <c r="H94" s="189"/>
      <c r="I94" s="189"/>
      <c r="J94" s="189"/>
      <c r="O94" s="85"/>
      <c r="Q94" s="85"/>
    </row>
    <row r="95" spans="1:17" hidden="1">
      <c r="A95" s="90">
        <v>4120300502</v>
      </c>
      <c r="B95" s="94" t="s">
        <v>293</v>
      </c>
      <c r="C95" s="189">
        <f t="shared" si="2"/>
        <v>0</v>
      </c>
      <c r="D95" s="189"/>
      <c r="E95" s="189"/>
      <c r="F95" s="192"/>
      <c r="G95" s="189"/>
      <c r="H95" s="189"/>
      <c r="I95" s="189"/>
      <c r="J95" s="189"/>
      <c r="O95" s="85"/>
      <c r="Q95" s="85"/>
    </row>
    <row r="96" spans="1:17" hidden="1">
      <c r="A96" s="90">
        <v>4120300503</v>
      </c>
      <c r="B96" s="94" t="s">
        <v>294</v>
      </c>
      <c r="C96" s="189">
        <f t="shared" si="2"/>
        <v>0</v>
      </c>
      <c r="D96" s="189"/>
      <c r="E96" s="189"/>
      <c r="F96" s="192"/>
      <c r="G96" s="189"/>
      <c r="H96" s="189"/>
      <c r="I96" s="189"/>
      <c r="J96" s="189"/>
      <c r="O96" s="85"/>
      <c r="Q96" s="85"/>
    </row>
    <row r="97" spans="1:17" hidden="1">
      <c r="A97" s="90">
        <v>41203006</v>
      </c>
      <c r="B97" s="88" t="s">
        <v>295</v>
      </c>
      <c r="C97" s="189">
        <f t="shared" si="2"/>
        <v>0</v>
      </c>
      <c r="D97" s="189"/>
      <c r="E97" s="189"/>
      <c r="F97" s="192"/>
      <c r="G97" s="189"/>
      <c r="H97" s="189"/>
      <c r="I97" s="189"/>
      <c r="J97" s="189"/>
      <c r="O97" s="85"/>
      <c r="Q97" s="85"/>
    </row>
    <row r="98" spans="1:17" hidden="1">
      <c r="A98" s="90">
        <v>41203007</v>
      </c>
      <c r="B98" s="88" t="s">
        <v>296</v>
      </c>
      <c r="C98" s="189">
        <f t="shared" si="2"/>
        <v>0</v>
      </c>
      <c r="D98" s="189"/>
      <c r="E98" s="189"/>
      <c r="F98" s="192"/>
      <c r="G98" s="189"/>
      <c r="H98" s="189"/>
      <c r="I98" s="189"/>
      <c r="J98" s="189"/>
      <c r="O98" s="85"/>
      <c r="Q98" s="85"/>
    </row>
    <row r="99" spans="1:17">
      <c r="A99" s="90">
        <v>41203008</v>
      </c>
      <c r="B99" s="88" t="s">
        <v>297</v>
      </c>
      <c r="C99" s="189">
        <f t="shared" si="2"/>
        <v>927.5</v>
      </c>
      <c r="D99" s="189">
        <v>162</v>
      </c>
      <c r="E99" s="189"/>
      <c r="F99" s="192">
        <v>765.5</v>
      </c>
      <c r="G99" s="189"/>
      <c r="H99" s="189"/>
      <c r="I99" s="189"/>
      <c r="J99" s="189"/>
      <c r="O99" s="85"/>
      <c r="Q99" s="85"/>
    </row>
    <row r="100" spans="1:17" hidden="1">
      <c r="A100" s="90">
        <v>41203009</v>
      </c>
      <c r="B100" s="88" t="s">
        <v>298</v>
      </c>
      <c r="C100" s="189">
        <f t="shared" si="2"/>
        <v>0</v>
      </c>
      <c r="D100" s="189"/>
      <c r="E100" s="189"/>
      <c r="F100" s="192"/>
      <c r="G100" s="189"/>
      <c r="H100" s="189"/>
      <c r="I100" s="189"/>
      <c r="J100" s="189"/>
      <c r="O100" s="85"/>
      <c r="Q100" s="85"/>
    </row>
    <row r="101" spans="1:17" hidden="1">
      <c r="A101" s="90">
        <v>4120300901</v>
      </c>
      <c r="B101" s="92" t="s">
        <v>299</v>
      </c>
      <c r="C101" s="189">
        <f t="shared" si="2"/>
        <v>0</v>
      </c>
      <c r="D101" s="189"/>
      <c r="E101" s="189"/>
      <c r="F101" s="192"/>
      <c r="G101" s="189"/>
      <c r="H101" s="189"/>
      <c r="I101" s="189"/>
      <c r="J101" s="189"/>
      <c r="O101" s="85"/>
      <c r="Q101" s="85"/>
    </row>
    <row r="102" spans="1:17">
      <c r="A102" s="90">
        <v>4120300902</v>
      </c>
      <c r="B102" s="92" t="s">
        <v>300</v>
      </c>
      <c r="C102" s="189">
        <f t="shared" si="2"/>
        <v>4819</v>
      </c>
      <c r="D102" s="189"/>
      <c r="E102" s="189"/>
      <c r="F102" s="192">
        <v>4819</v>
      </c>
      <c r="G102" s="189"/>
      <c r="H102" s="189"/>
      <c r="I102" s="189"/>
      <c r="J102" s="189"/>
      <c r="O102" s="85"/>
      <c r="Q102" s="85"/>
    </row>
    <row r="103" spans="1:17" hidden="1">
      <c r="A103" s="90">
        <v>4120300903</v>
      </c>
      <c r="B103" s="92" t="s">
        <v>301</v>
      </c>
      <c r="C103" s="189">
        <f t="shared" si="2"/>
        <v>0</v>
      </c>
      <c r="D103" s="189"/>
      <c r="E103" s="189"/>
      <c r="F103" s="192"/>
      <c r="G103" s="189"/>
      <c r="H103" s="189"/>
      <c r="I103" s="189"/>
      <c r="J103" s="189"/>
      <c r="O103" s="85"/>
      <c r="Q103" s="85"/>
    </row>
    <row r="104" spans="1:17" hidden="1">
      <c r="A104" s="90">
        <v>4120300904</v>
      </c>
      <c r="B104" s="92" t="s">
        <v>302</v>
      </c>
      <c r="C104" s="189">
        <f t="shared" si="2"/>
        <v>0</v>
      </c>
      <c r="D104" s="189"/>
      <c r="E104" s="189"/>
      <c r="F104" s="192"/>
      <c r="G104" s="189"/>
      <c r="H104" s="189"/>
      <c r="I104" s="189"/>
      <c r="J104" s="189"/>
      <c r="O104" s="85"/>
      <c r="Q104" s="85"/>
    </row>
    <row r="105" spans="1:17" hidden="1">
      <c r="A105" s="90">
        <v>4120300905</v>
      </c>
      <c r="B105" s="92" t="s">
        <v>303</v>
      </c>
      <c r="C105" s="189">
        <f t="shared" si="2"/>
        <v>0</v>
      </c>
      <c r="D105" s="189"/>
      <c r="E105" s="189"/>
      <c r="F105" s="192"/>
      <c r="G105" s="189"/>
      <c r="H105" s="189"/>
      <c r="I105" s="189"/>
      <c r="J105" s="189"/>
      <c r="O105" s="85"/>
      <c r="Q105" s="85"/>
    </row>
    <row r="106" spans="1:17" hidden="1">
      <c r="A106" s="90">
        <v>4120300906</v>
      </c>
      <c r="B106" s="92" t="s">
        <v>304</v>
      </c>
      <c r="C106" s="189">
        <f t="shared" si="2"/>
        <v>0</v>
      </c>
      <c r="D106" s="189"/>
      <c r="E106" s="189"/>
      <c r="F106" s="192"/>
      <c r="G106" s="189"/>
      <c r="H106" s="189"/>
      <c r="I106" s="189"/>
      <c r="J106" s="189"/>
      <c r="O106" s="85"/>
      <c r="Q106" s="85"/>
    </row>
    <row r="107" spans="1:17" hidden="1">
      <c r="A107" s="90">
        <v>4120300907</v>
      </c>
      <c r="B107" s="92" t="s">
        <v>305</v>
      </c>
      <c r="C107" s="189">
        <f t="shared" si="2"/>
        <v>0</v>
      </c>
      <c r="D107" s="189"/>
      <c r="E107" s="189"/>
      <c r="F107" s="192"/>
      <c r="G107" s="189"/>
      <c r="H107" s="189"/>
      <c r="I107" s="189"/>
      <c r="J107" s="189"/>
      <c r="O107" s="85"/>
      <c r="Q107" s="85"/>
    </row>
    <row r="108" spans="1:17" hidden="1">
      <c r="A108" s="90">
        <v>4120300908</v>
      </c>
      <c r="B108" s="92" t="s">
        <v>306</v>
      </c>
      <c r="C108" s="189">
        <f t="shared" si="2"/>
        <v>0</v>
      </c>
      <c r="D108" s="189"/>
      <c r="E108" s="189"/>
      <c r="F108" s="192"/>
      <c r="G108" s="189"/>
      <c r="H108" s="189"/>
      <c r="I108" s="189"/>
      <c r="J108" s="189"/>
      <c r="O108" s="85"/>
      <c r="Q108" s="85"/>
    </row>
    <row r="109" spans="1:17" hidden="1">
      <c r="A109" s="90">
        <v>41203010</v>
      </c>
      <c r="B109" s="88" t="s">
        <v>307</v>
      </c>
      <c r="C109" s="189">
        <f t="shared" si="2"/>
        <v>0</v>
      </c>
      <c r="D109" s="189"/>
      <c r="E109" s="189"/>
      <c r="F109" s="192"/>
      <c r="G109" s="189"/>
      <c r="H109" s="189"/>
      <c r="I109" s="189"/>
      <c r="J109" s="189"/>
      <c r="O109" s="85"/>
      <c r="Q109" s="85"/>
    </row>
    <row r="110" spans="1:17" hidden="1">
      <c r="A110" s="90">
        <v>4120301001</v>
      </c>
      <c r="B110" s="92" t="s">
        <v>308</v>
      </c>
      <c r="C110" s="189">
        <f t="shared" si="2"/>
        <v>0</v>
      </c>
      <c r="D110" s="189"/>
      <c r="E110" s="189"/>
      <c r="F110" s="192"/>
      <c r="G110" s="189"/>
      <c r="H110" s="189"/>
      <c r="I110" s="189"/>
      <c r="J110" s="189"/>
      <c r="O110" s="85"/>
      <c r="Q110" s="85"/>
    </row>
    <row r="111" spans="1:17" hidden="1">
      <c r="A111" s="90">
        <v>4120301002</v>
      </c>
      <c r="B111" s="92" t="s">
        <v>309</v>
      </c>
      <c r="C111" s="189">
        <f t="shared" si="2"/>
        <v>0</v>
      </c>
      <c r="D111" s="189"/>
      <c r="E111" s="189"/>
      <c r="F111" s="192"/>
      <c r="G111" s="189"/>
      <c r="H111" s="189"/>
      <c r="I111" s="189"/>
      <c r="J111" s="189"/>
      <c r="O111" s="85"/>
      <c r="Q111" s="85"/>
    </row>
    <row r="112" spans="1:17" hidden="1">
      <c r="A112" s="90">
        <v>4120301003</v>
      </c>
      <c r="B112" s="92" t="s">
        <v>310</v>
      </c>
      <c r="C112" s="189">
        <f t="shared" si="2"/>
        <v>0</v>
      </c>
      <c r="D112" s="189"/>
      <c r="E112" s="189"/>
      <c r="F112" s="192"/>
      <c r="G112" s="189"/>
      <c r="H112" s="189"/>
      <c r="I112" s="189"/>
      <c r="J112" s="189"/>
      <c r="O112" s="85"/>
      <c r="Q112" s="85"/>
    </row>
    <row r="113" spans="1:17" hidden="1">
      <c r="A113" s="90">
        <v>41203011</v>
      </c>
      <c r="B113" s="95" t="s">
        <v>311</v>
      </c>
      <c r="C113" s="189">
        <f t="shared" si="2"/>
        <v>0</v>
      </c>
      <c r="D113" s="189"/>
      <c r="E113" s="189"/>
      <c r="F113" s="192"/>
      <c r="G113" s="189"/>
      <c r="H113" s="189"/>
      <c r="I113" s="189"/>
      <c r="J113" s="189"/>
      <c r="O113" s="85"/>
      <c r="Q113" s="85"/>
    </row>
    <row r="114" spans="1:17" hidden="1">
      <c r="A114" s="90">
        <v>4120301101</v>
      </c>
      <c r="B114" s="96" t="s">
        <v>312</v>
      </c>
      <c r="C114" s="189">
        <f t="shared" si="2"/>
        <v>0</v>
      </c>
      <c r="D114" s="189"/>
      <c r="E114" s="189"/>
      <c r="F114" s="192"/>
      <c r="G114" s="189"/>
      <c r="H114" s="189"/>
      <c r="I114" s="189"/>
      <c r="J114" s="189"/>
      <c r="O114" s="85"/>
      <c r="Q114" s="85"/>
    </row>
    <row r="115" spans="1:17" hidden="1">
      <c r="A115" s="90">
        <v>4120301102</v>
      </c>
      <c r="B115" s="96" t="s">
        <v>313</v>
      </c>
      <c r="C115" s="189">
        <f t="shared" si="2"/>
        <v>0</v>
      </c>
      <c r="D115" s="189"/>
      <c r="E115" s="189"/>
      <c r="F115" s="192"/>
      <c r="G115" s="189"/>
      <c r="H115" s="189"/>
      <c r="I115" s="189"/>
      <c r="J115" s="189"/>
      <c r="O115" s="85"/>
      <c r="Q115" s="85"/>
    </row>
    <row r="116" spans="1:17" hidden="1">
      <c r="A116" s="90">
        <v>4120301103</v>
      </c>
      <c r="B116" s="96" t="s">
        <v>314</v>
      </c>
      <c r="C116" s="189">
        <f t="shared" si="2"/>
        <v>0</v>
      </c>
      <c r="D116" s="189"/>
      <c r="E116" s="189"/>
      <c r="F116" s="192"/>
      <c r="G116" s="189"/>
      <c r="H116" s="189"/>
      <c r="I116" s="189"/>
      <c r="J116" s="189"/>
      <c r="O116" s="85"/>
      <c r="Q116" s="85"/>
    </row>
    <row r="117" spans="1:17" hidden="1">
      <c r="A117" s="90">
        <v>4120301104</v>
      </c>
      <c r="B117" s="96" t="s">
        <v>315</v>
      </c>
      <c r="C117" s="189">
        <f t="shared" si="2"/>
        <v>0</v>
      </c>
      <c r="D117" s="189"/>
      <c r="E117" s="189"/>
      <c r="F117" s="192"/>
      <c r="G117" s="189"/>
      <c r="H117" s="189"/>
      <c r="I117" s="189"/>
      <c r="J117" s="189"/>
      <c r="O117" s="85"/>
      <c r="Q117" s="85"/>
    </row>
    <row r="118" spans="1:17" hidden="1">
      <c r="A118" s="88">
        <v>41204</v>
      </c>
      <c r="B118" s="88" t="s">
        <v>12</v>
      </c>
      <c r="C118" s="189">
        <f t="shared" si="2"/>
        <v>0</v>
      </c>
      <c r="D118" s="193"/>
      <c r="E118" s="189"/>
      <c r="F118" s="192"/>
      <c r="G118" s="189"/>
      <c r="H118" s="189"/>
      <c r="I118" s="189"/>
      <c r="J118" s="189"/>
      <c r="O118" s="85"/>
      <c r="Q118" s="85"/>
    </row>
    <row r="119" spans="1:17" hidden="1">
      <c r="A119" s="87">
        <v>41204001</v>
      </c>
      <c r="B119" s="98" t="s">
        <v>316</v>
      </c>
      <c r="C119" s="189">
        <f t="shared" si="2"/>
        <v>0</v>
      </c>
      <c r="D119" s="193"/>
      <c r="E119" s="189"/>
      <c r="F119" s="192"/>
      <c r="G119" s="189"/>
      <c r="H119" s="189"/>
      <c r="I119" s="189"/>
      <c r="J119" s="189"/>
      <c r="O119" s="85"/>
      <c r="Q119" s="85"/>
    </row>
    <row r="120" spans="1:17" hidden="1">
      <c r="A120" s="87">
        <v>41204002</v>
      </c>
      <c r="B120" s="98" t="s">
        <v>317</v>
      </c>
      <c r="C120" s="189">
        <f t="shared" si="2"/>
        <v>0</v>
      </c>
      <c r="D120" s="189"/>
      <c r="E120" s="189"/>
      <c r="F120" s="192"/>
      <c r="G120" s="189"/>
      <c r="H120" s="189"/>
      <c r="I120" s="189"/>
      <c r="J120" s="189"/>
      <c r="O120" s="85"/>
      <c r="Q120" s="85"/>
    </row>
    <row r="121" spans="1:17" hidden="1">
      <c r="A121" s="87">
        <v>41204003</v>
      </c>
      <c r="B121" s="98" t="s">
        <v>318</v>
      </c>
      <c r="C121" s="189">
        <f t="shared" si="2"/>
        <v>0</v>
      </c>
      <c r="D121" s="189"/>
      <c r="E121" s="189"/>
      <c r="F121" s="192"/>
      <c r="G121" s="189"/>
      <c r="H121" s="189"/>
      <c r="I121" s="189"/>
      <c r="J121" s="189"/>
      <c r="O121" s="85"/>
      <c r="Q121" s="85"/>
    </row>
    <row r="122" spans="1:17" hidden="1">
      <c r="A122" s="87">
        <v>41204004</v>
      </c>
      <c r="B122" s="98" t="s">
        <v>319</v>
      </c>
      <c r="C122" s="189">
        <f t="shared" si="2"/>
        <v>0</v>
      </c>
      <c r="D122" s="189"/>
      <c r="E122" s="189"/>
      <c r="F122" s="192"/>
      <c r="G122" s="189"/>
      <c r="H122" s="189"/>
      <c r="I122" s="189"/>
      <c r="J122" s="189"/>
      <c r="O122" s="85"/>
      <c r="Q122" s="85"/>
    </row>
    <row r="123" spans="1:17" hidden="1">
      <c r="A123" s="87">
        <v>41204005</v>
      </c>
      <c r="B123" s="98" t="s">
        <v>320</v>
      </c>
      <c r="C123" s="189">
        <f t="shared" si="2"/>
        <v>0</v>
      </c>
      <c r="D123" s="189"/>
      <c r="E123" s="189"/>
      <c r="F123" s="192"/>
      <c r="G123" s="189"/>
      <c r="H123" s="189"/>
      <c r="I123" s="189"/>
      <c r="J123" s="189"/>
      <c r="O123" s="85"/>
      <c r="Q123" s="85"/>
    </row>
    <row r="124" spans="1:17" hidden="1">
      <c r="A124" s="87">
        <v>41204006</v>
      </c>
      <c r="B124" s="98" t="s">
        <v>321</v>
      </c>
      <c r="C124" s="189">
        <f t="shared" si="2"/>
        <v>0</v>
      </c>
      <c r="D124" s="189"/>
      <c r="E124" s="189"/>
      <c r="F124" s="192"/>
      <c r="G124" s="189"/>
      <c r="H124" s="189"/>
      <c r="I124" s="189"/>
      <c r="J124" s="189"/>
      <c r="O124" s="85"/>
      <c r="Q124" s="85"/>
    </row>
    <row r="125" spans="1:17" hidden="1">
      <c r="A125" s="87">
        <v>41204007</v>
      </c>
      <c r="B125" s="98" t="s">
        <v>322</v>
      </c>
      <c r="C125" s="189">
        <f t="shared" si="2"/>
        <v>0</v>
      </c>
      <c r="D125" s="189"/>
      <c r="E125" s="189"/>
      <c r="F125" s="192"/>
      <c r="G125" s="189"/>
      <c r="H125" s="189"/>
      <c r="I125" s="189"/>
      <c r="J125" s="189"/>
      <c r="O125" s="85"/>
      <c r="Q125" s="85"/>
    </row>
    <row r="126" spans="1:17">
      <c r="A126" s="87">
        <v>41204008</v>
      </c>
      <c r="B126" s="98" t="s">
        <v>323</v>
      </c>
      <c r="C126" s="189">
        <f t="shared" si="2"/>
        <v>115</v>
      </c>
      <c r="D126" s="189">
        <f>[1]ورقة1!$E$112</f>
        <v>115</v>
      </c>
      <c r="E126" s="189"/>
      <c r="F126" s="192"/>
      <c r="G126" s="189"/>
      <c r="H126" s="189"/>
      <c r="I126" s="189"/>
      <c r="J126" s="189"/>
      <c r="O126" s="85"/>
      <c r="Q126" s="85"/>
    </row>
    <row r="127" spans="1:17" hidden="1">
      <c r="A127" s="87">
        <v>41204009</v>
      </c>
      <c r="B127" s="89" t="s">
        <v>324</v>
      </c>
      <c r="C127" s="189">
        <f t="shared" si="2"/>
        <v>0</v>
      </c>
      <c r="D127" s="189"/>
      <c r="E127" s="189"/>
      <c r="F127" s="192"/>
      <c r="G127" s="189"/>
      <c r="H127" s="189"/>
      <c r="I127" s="189"/>
      <c r="J127" s="189"/>
      <c r="O127" s="85"/>
      <c r="Q127" s="85"/>
    </row>
    <row r="128" spans="1:17" hidden="1">
      <c r="A128" s="87">
        <v>41204010</v>
      </c>
      <c r="B128" s="89" t="s">
        <v>325</v>
      </c>
      <c r="C128" s="189">
        <f t="shared" si="2"/>
        <v>0</v>
      </c>
      <c r="D128" s="189"/>
      <c r="E128" s="189"/>
      <c r="F128" s="192"/>
      <c r="G128" s="189"/>
      <c r="H128" s="189"/>
      <c r="I128" s="189"/>
      <c r="J128" s="189"/>
      <c r="O128" s="85"/>
      <c r="Q128" s="85"/>
    </row>
    <row r="129" spans="1:17" hidden="1">
      <c r="A129" s="87">
        <v>41204011</v>
      </c>
      <c r="B129" s="89" t="s">
        <v>326</v>
      </c>
      <c r="C129" s="189">
        <f t="shared" si="2"/>
        <v>0</v>
      </c>
      <c r="D129" s="189"/>
      <c r="E129" s="189"/>
      <c r="F129" s="192"/>
      <c r="G129" s="189"/>
      <c r="H129" s="189"/>
      <c r="I129" s="189"/>
      <c r="J129" s="189"/>
      <c r="O129" s="85"/>
      <c r="Q129" s="85"/>
    </row>
    <row r="130" spans="1:17" hidden="1">
      <c r="A130" s="87">
        <v>41204012</v>
      </c>
      <c r="B130" s="89" t="s">
        <v>327</v>
      </c>
      <c r="C130" s="189">
        <f t="shared" si="2"/>
        <v>0</v>
      </c>
      <c r="D130" s="189"/>
      <c r="E130" s="189"/>
      <c r="F130" s="192"/>
      <c r="G130" s="189"/>
      <c r="H130" s="189"/>
      <c r="I130" s="189"/>
      <c r="J130" s="189"/>
      <c r="O130" s="85"/>
      <c r="Q130" s="85"/>
    </row>
    <row r="131" spans="1:17" hidden="1">
      <c r="A131" s="87">
        <v>41204013</v>
      </c>
      <c r="B131" s="89" t="s">
        <v>328</v>
      </c>
      <c r="C131" s="189">
        <f t="shared" si="2"/>
        <v>0</v>
      </c>
      <c r="D131" s="192"/>
      <c r="E131" s="189"/>
      <c r="F131" s="192"/>
      <c r="G131" s="189"/>
      <c r="H131" s="189"/>
      <c r="I131" s="189"/>
      <c r="J131" s="189"/>
      <c r="O131" s="85"/>
      <c r="Q131" s="85"/>
    </row>
    <row r="132" spans="1:17" hidden="1">
      <c r="A132" s="87">
        <v>41204014</v>
      </c>
      <c r="B132" s="89" t="s">
        <v>329</v>
      </c>
      <c r="C132" s="189">
        <f t="shared" si="2"/>
        <v>0</v>
      </c>
      <c r="D132" s="192"/>
      <c r="E132" s="189"/>
      <c r="F132" s="192"/>
      <c r="G132" s="189"/>
      <c r="H132" s="189"/>
      <c r="I132" s="189"/>
      <c r="J132" s="189"/>
      <c r="O132" s="85"/>
      <c r="Q132" s="85"/>
    </row>
    <row r="133" spans="1:17" hidden="1">
      <c r="A133" s="87">
        <v>41204015</v>
      </c>
      <c r="B133" s="89" t="s">
        <v>330</v>
      </c>
      <c r="C133" s="189">
        <f t="shared" si="2"/>
        <v>0</v>
      </c>
      <c r="D133" s="192"/>
      <c r="E133" s="189"/>
      <c r="F133" s="192"/>
      <c r="G133" s="189"/>
      <c r="H133" s="189"/>
      <c r="I133" s="189"/>
      <c r="J133" s="189"/>
      <c r="O133" s="85"/>
      <c r="Q133" s="85"/>
    </row>
    <row r="134" spans="1:17" ht="18.75" hidden="1">
      <c r="A134" s="86">
        <v>413</v>
      </c>
      <c r="B134" s="99" t="s">
        <v>13</v>
      </c>
      <c r="C134" s="189">
        <f t="shared" si="2"/>
        <v>0</v>
      </c>
      <c r="D134" s="189"/>
      <c r="E134" s="192"/>
      <c r="F134" s="189"/>
      <c r="G134" s="189"/>
      <c r="H134" s="189"/>
      <c r="I134" s="189"/>
      <c r="J134" s="189"/>
      <c r="O134" s="85"/>
      <c r="Q134" s="85"/>
    </row>
    <row r="135" spans="1:17" hidden="1">
      <c r="A135" s="91">
        <v>41301</v>
      </c>
      <c r="B135" s="88" t="s">
        <v>331</v>
      </c>
      <c r="C135" s="189">
        <f t="shared" si="2"/>
        <v>0</v>
      </c>
      <c r="D135" s="192"/>
      <c r="E135" s="189"/>
      <c r="F135" s="189"/>
      <c r="G135" s="189"/>
      <c r="H135" s="189"/>
      <c r="I135" s="189"/>
      <c r="J135" s="189"/>
      <c r="O135" s="85"/>
      <c r="Q135" s="85"/>
    </row>
    <row r="136" spans="1:17" hidden="1">
      <c r="A136" s="90">
        <v>41301001</v>
      </c>
      <c r="B136" s="93" t="s">
        <v>332</v>
      </c>
      <c r="C136" s="189">
        <f t="shared" ref="C136:C199" si="3">D136+E136+F136+G136+H136+I136+J136</f>
        <v>0</v>
      </c>
      <c r="D136" s="192"/>
      <c r="E136" s="189"/>
      <c r="F136" s="189"/>
      <c r="G136" s="189"/>
      <c r="H136" s="189"/>
      <c r="I136" s="189"/>
      <c r="J136" s="189"/>
      <c r="O136" s="85"/>
      <c r="Q136" s="85"/>
    </row>
    <row r="137" spans="1:17" hidden="1">
      <c r="A137" s="91">
        <v>41302</v>
      </c>
      <c r="B137" s="88" t="s">
        <v>333</v>
      </c>
      <c r="C137" s="189">
        <f t="shared" si="3"/>
        <v>0</v>
      </c>
      <c r="D137" s="192"/>
      <c r="E137" s="189"/>
      <c r="F137" s="189"/>
      <c r="G137" s="189"/>
      <c r="H137" s="189"/>
      <c r="I137" s="189"/>
      <c r="J137" s="189"/>
      <c r="O137" s="85"/>
      <c r="Q137" s="85"/>
    </row>
    <row r="138" spans="1:17" hidden="1">
      <c r="A138" s="90">
        <v>41302001</v>
      </c>
      <c r="B138" s="93" t="s">
        <v>334</v>
      </c>
      <c r="C138" s="189">
        <f t="shared" si="3"/>
        <v>0</v>
      </c>
      <c r="D138" s="192"/>
      <c r="E138" s="189"/>
      <c r="F138" s="189"/>
      <c r="G138" s="189"/>
      <c r="H138" s="189"/>
      <c r="I138" s="189"/>
      <c r="J138" s="189"/>
      <c r="O138" s="85"/>
      <c r="Q138" s="85"/>
    </row>
    <row r="139" spans="1:17" hidden="1">
      <c r="A139" s="90">
        <v>41302002</v>
      </c>
      <c r="B139" s="93" t="s">
        <v>335</v>
      </c>
      <c r="C139" s="189">
        <f t="shared" si="3"/>
        <v>0</v>
      </c>
      <c r="D139" s="192"/>
      <c r="E139" s="189"/>
      <c r="F139" s="189"/>
      <c r="G139" s="189"/>
      <c r="H139" s="189"/>
      <c r="I139" s="189"/>
      <c r="J139" s="189"/>
      <c r="O139" s="85"/>
      <c r="Q139" s="85"/>
    </row>
    <row r="140" spans="1:17" hidden="1">
      <c r="A140" s="90">
        <v>41302003</v>
      </c>
      <c r="B140" s="93" t="s">
        <v>336</v>
      </c>
      <c r="C140" s="189">
        <f t="shared" si="3"/>
        <v>0</v>
      </c>
      <c r="D140" s="192"/>
      <c r="E140" s="189"/>
      <c r="F140" s="189"/>
      <c r="G140" s="189"/>
      <c r="H140" s="189"/>
      <c r="I140" s="189"/>
      <c r="J140" s="189"/>
      <c r="O140" s="85"/>
      <c r="Q140" s="85"/>
    </row>
    <row r="141" spans="1:17" hidden="1">
      <c r="A141" s="90">
        <v>41302004</v>
      </c>
      <c r="B141" s="93" t="s">
        <v>337</v>
      </c>
      <c r="C141" s="189">
        <f t="shared" si="3"/>
        <v>0</v>
      </c>
      <c r="D141" s="192"/>
      <c r="E141" s="189"/>
      <c r="F141" s="189"/>
      <c r="G141" s="189"/>
      <c r="H141" s="189"/>
      <c r="I141" s="189"/>
      <c r="J141" s="189"/>
      <c r="O141" s="85"/>
      <c r="Q141" s="85"/>
    </row>
    <row r="142" spans="1:17" hidden="1">
      <c r="A142" s="90">
        <v>41302005</v>
      </c>
      <c r="B142" s="93" t="s">
        <v>338</v>
      </c>
      <c r="C142" s="189">
        <f t="shared" si="3"/>
        <v>0</v>
      </c>
      <c r="D142" s="192"/>
      <c r="E142" s="189"/>
      <c r="F142" s="189"/>
      <c r="G142" s="189"/>
      <c r="H142" s="189"/>
      <c r="I142" s="189"/>
      <c r="J142" s="189"/>
      <c r="O142" s="85"/>
      <c r="Q142" s="85"/>
    </row>
    <row r="143" spans="1:17" hidden="1">
      <c r="A143" s="90">
        <v>41302006</v>
      </c>
      <c r="B143" s="93" t="s">
        <v>339</v>
      </c>
      <c r="C143" s="189">
        <f t="shared" si="3"/>
        <v>0</v>
      </c>
      <c r="D143" s="192"/>
      <c r="E143" s="189"/>
      <c r="F143" s="189"/>
      <c r="G143" s="189"/>
      <c r="H143" s="189"/>
      <c r="I143" s="189"/>
      <c r="J143" s="189"/>
      <c r="O143" s="85"/>
      <c r="Q143" s="85"/>
    </row>
    <row r="144" spans="1:17" hidden="1">
      <c r="A144" s="91">
        <v>41303</v>
      </c>
      <c r="B144" s="88" t="s">
        <v>340</v>
      </c>
      <c r="C144" s="189">
        <f t="shared" si="3"/>
        <v>0</v>
      </c>
      <c r="D144" s="192"/>
      <c r="E144" s="189"/>
      <c r="F144" s="189"/>
      <c r="G144" s="189"/>
      <c r="H144" s="189"/>
      <c r="I144" s="189"/>
      <c r="J144" s="189"/>
      <c r="O144" s="85"/>
      <c r="Q144" s="85"/>
    </row>
    <row r="145" spans="1:17" hidden="1">
      <c r="A145" s="90">
        <v>41303001</v>
      </c>
      <c r="B145" s="93" t="s">
        <v>341</v>
      </c>
      <c r="C145" s="189">
        <f t="shared" si="3"/>
        <v>0</v>
      </c>
      <c r="D145" s="192"/>
      <c r="E145" s="189"/>
      <c r="F145" s="189"/>
      <c r="G145" s="189"/>
      <c r="H145" s="189"/>
      <c r="I145" s="189"/>
      <c r="J145" s="189"/>
      <c r="O145" s="85"/>
      <c r="Q145" s="85"/>
    </row>
    <row r="146" spans="1:17" hidden="1">
      <c r="A146" s="90">
        <v>41303002</v>
      </c>
      <c r="B146" s="93" t="s">
        <v>342</v>
      </c>
      <c r="C146" s="189">
        <f t="shared" si="3"/>
        <v>0</v>
      </c>
      <c r="D146" s="192"/>
      <c r="E146" s="189"/>
      <c r="F146" s="189"/>
      <c r="G146" s="189"/>
      <c r="H146" s="189"/>
      <c r="I146" s="189"/>
      <c r="J146" s="189"/>
      <c r="O146" s="85"/>
      <c r="Q146" s="85"/>
    </row>
    <row r="147" spans="1:17" hidden="1">
      <c r="A147" s="90">
        <v>41303003</v>
      </c>
      <c r="B147" s="93" t="s">
        <v>343</v>
      </c>
      <c r="C147" s="189">
        <f t="shared" si="3"/>
        <v>0</v>
      </c>
      <c r="D147" s="192"/>
      <c r="E147" s="189"/>
      <c r="F147" s="189"/>
      <c r="G147" s="189"/>
      <c r="H147" s="189"/>
      <c r="I147" s="189"/>
      <c r="J147" s="189"/>
      <c r="O147" s="85"/>
      <c r="Q147" s="85"/>
    </row>
    <row r="148" spans="1:17" hidden="1">
      <c r="A148" s="90">
        <v>41303004</v>
      </c>
      <c r="B148" s="93" t="s">
        <v>344</v>
      </c>
      <c r="C148" s="189">
        <f t="shared" si="3"/>
        <v>0</v>
      </c>
      <c r="D148" s="192"/>
      <c r="E148" s="189"/>
      <c r="F148" s="189"/>
      <c r="G148" s="189"/>
      <c r="H148" s="189"/>
      <c r="I148" s="189"/>
      <c r="J148" s="189"/>
      <c r="O148" s="85"/>
      <c r="Q148" s="85"/>
    </row>
    <row r="149" spans="1:17" hidden="1">
      <c r="A149" s="90">
        <v>41303005</v>
      </c>
      <c r="B149" s="93" t="s">
        <v>345</v>
      </c>
      <c r="C149" s="189">
        <f t="shared" si="3"/>
        <v>0</v>
      </c>
      <c r="D149" s="192"/>
      <c r="E149" s="189"/>
      <c r="F149" s="189"/>
      <c r="G149" s="189"/>
      <c r="H149" s="189"/>
      <c r="I149" s="189"/>
      <c r="J149" s="189"/>
      <c r="O149" s="85"/>
      <c r="Q149" s="85"/>
    </row>
    <row r="150" spans="1:17" hidden="1">
      <c r="A150" s="91">
        <v>41304</v>
      </c>
      <c r="B150" s="88" t="s">
        <v>346</v>
      </c>
      <c r="C150" s="189">
        <f t="shared" si="3"/>
        <v>0</v>
      </c>
      <c r="D150" s="192"/>
      <c r="E150" s="189"/>
      <c r="F150" s="189"/>
      <c r="G150" s="189"/>
      <c r="H150" s="189"/>
      <c r="I150" s="189"/>
      <c r="J150" s="189"/>
      <c r="O150" s="85"/>
      <c r="Q150" s="85"/>
    </row>
    <row r="151" spans="1:17" hidden="1">
      <c r="A151" s="90">
        <v>41304001</v>
      </c>
      <c r="B151" s="93" t="s">
        <v>347</v>
      </c>
      <c r="C151" s="189">
        <f t="shared" si="3"/>
        <v>0</v>
      </c>
      <c r="D151" s="192"/>
      <c r="E151" s="189"/>
      <c r="F151" s="189"/>
      <c r="G151" s="189"/>
      <c r="H151" s="189"/>
      <c r="I151" s="189"/>
      <c r="J151" s="189"/>
      <c r="O151" s="85"/>
      <c r="Q151" s="85"/>
    </row>
    <row r="152" spans="1:17" hidden="1">
      <c r="A152" s="90">
        <v>41304002</v>
      </c>
      <c r="B152" s="93" t="s">
        <v>348</v>
      </c>
      <c r="C152" s="189">
        <f t="shared" si="3"/>
        <v>0</v>
      </c>
      <c r="D152" s="192"/>
      <c r="E152" s="189"/>
      <c r="F152" s="189"/>
      <c r="G152" s="189"/>
      <c r="H152" s="189"/>
      <c r="I152" s="189"/>
      <c r="J152" s="189"/>
      <c r="O152" s="85"/>
      <c r="Q152" s="85"/>
    </row>
    <row r="153" spans="1:17" hidden="1">
      <c r="A153" s="90">
        <v>41304003</v>
      </c>
      <c r="B153" s="93" t="s">
        <v>349</v>
      </c>
      <c r="C153" s="189">
        <f t="shared" si="3"/>
        <v>0</v>
      </c>
      <c r="D153" s="192"/>
      <c r="E153" s="189"/>
      <c r="F153" s="189"/>
      <c r="G153" s="189"/>
      <c r="H153" s="189"/>
      <c r="I153" s="189"/>
      <c r="J153" s="189"/>
      <c r="O153" s="85"/>
      <c r="Q153" s="85"/>
    </row>
    <row r="154" spans="1:17" hidden="1">
      <c r="A154" s="90">
        <v>41304004</v>
      </c>
      <c r="B154" s="93" t="s">
        <v>350</v>
      </c>
      <c r="C154" s="189">
        <f t="shared" si="3"/>
        <v>0</v>
      </c>
      <c r="D154" s="192"/>
      <c r="E154" s="189"/>
      <c r="F154" s="189"/>
      <c r="G154" s="189"/>
      <c r="H154" s="189"/>
      <c r="I154" s="189"/>
      <c r="J154" s="189"/>
      <c r="O154" s="85"/>
      <c r="Q154" s="85"/>
    </row>
    <row r="155" spans="1:17" hidden="1">
      <c r="A155" s="91">
        <v>41305</v>
      </c>
      <c r="B155" s="88" t="s">
        <v>351</v>
      </c>
      <c r="C155" s="189">
        <f t="shared" si="3"/>
        <v>0</v>
      </c>
      <c r="D155" s="192"/>
      <c r="E155" s="189"/>
      <c r="F155" s="189"/>
      <c r="G155" s="189"/>
      <c r="H155" s="189"/>
      <c r="I155" s="189"/>
      <c r="J155" s="189"/>
      <c r="O155" s="85"/>
      <c r="Q155" s="85"/>
    </row>
    <row r="156" spans="1:17" hidden="1">
      <c r="A156" s="90">
        <v>41305001</v>
      </c>
      <c r="B156" s="100" t="s">
        <v>352</v>
      </c>
      <c r="C156" s="189">
        <f t="shared" si="3"/>
        <v>0</v>
      </c>
      <c r="D156" s="192"/>
      <c r="E156" s="189"/>
      <c r="F156" s="189"/>
      <c r="G156" s="189"/>
      <c r="H156" s="189"/>
      <c r="I156" s="189"/>
      <c r="J156" s="189"/>
      <c r="O156" s="85"/>
      <c r="Q156" s="85"/>
    </row>
    <row r="157" spans="1:17" hidden="1">
      <c r="A157" s="91">
        <v>41306</v>
      </c>
      <c r="B157" s="88" t="s">
        <v>353</v>
      </c>
      <c r="C157" s="189">
        <f t="shared" si="3"/>
        <v>0</v>
      </c>
      <c r="D157" s="192"/>
      <c r="E157" s="189"/>
      <c r="F157" s="189"/>
      <c r="G157" s="189"/>
      <c r="H157" s="189"/>
      <c r="I157" s="189"/>
      <c r="J157" s="189"/>
      <c r="O157" s="85"/>
      <c r="Q157" s="85"/>
    </row>
    <row r="158" spans="1:17" hidden="1">
      <c r="A158" s="90">
        <v>41306001</v>
      </c>
      <c r="B158" s="100" t="s">
        <v>354</v>
      </c>
      <c r="C158" s="189">
        <f t="shared" si="3"/>
        <v>0</v>
      </c>
      <c r="D158" s="192"/>
      <c r="E158" s="189"/>
      <c r="F158" s="189"/>
      <c r="G158" s="189"/>
      <c r="H158" s="189"/>
      <c r="I158" s="189"/>
      <c r="J158" s="189"/>
      <c r="O158" s="85"/>
      <c r="Q158" s="85"/>
    </row>
    <row r="159" spans="1:17" hidden="1">
      <c r="A159" s="91">
        <v>41307</v>
      </c>
      <c r="B159" s="88" t="s">
        <v>355</v>
      </c>
      <c r="C159" s="189">
        <f t="shared" si="3"/>
        <v>0</v>
      </c>
      <c r="D159" s="192"/>
      <c r="E159" s="189"/>
      <c r="F159" s="189"/>
      <c r="G159" s="189"/>
      <c r="H159" s="189"/>
      <c r="I159" s="189"/>
      <c r="J159" s="189"/>
      <c r="O159" s="85"/>
      <c r="Q159" s="85"/>
    </row>
    <row r="160" spans="1:17" hidden="1">
      <c r="A160" s="90">
        <v>41307001</v>
      </c>
      <c r="B160" s="100" t="s">
        <v>356</v>
      </c>
      <c r="C160" s="189">
        <f t="shared" si="3"/>
        <v>0</v>
      </c>
      <c r="D160" s="192"/>
      <c r="E160" s="189"/>
      <c r="F160" s="189"/>
      <c r="G160" s="189"/>
      <c r="H160" s="189"/>
      <c r="I160" s="189"/>
      <c r="J160" s="189"/>
      <c r="O160" s="85"/>
      <c r="Q160" s="85"/>
    </row>
    <row r="161" spans="1:17" hidden="1">
      <c r="A161" s="91">
        <v>41308</v>
      </c>
      <c r="B161" s="88" t="s">
        <v>357</v>
      </c>
      <c r="C161" s="189">
        <f t="shared" si="3"/>
        <v>0</v>
      </c>
      <c r="D161" s="192"/>
      <c r="E161" s="189"/>
      <c r="F161" s="189"/>
      <c r="G161" s="189"/>
      <c r="H161" s="189"/>
      <c r="I161" s="189"/>
      <c r="J161" s="189"/>
      <c r="O161" s="85"/>
      <c r="Q161" s="85"/>
    </row>
    <row r="162" spans="1:17" hidden="1">
      <c r="A162" s="90">
        <v>41308001</v>
      </c>
      <c r="B162" s="100" t="s">
        <v>358</v>
      </c>
      <c r="C162" s="189">
        <f t="shared" si="3"/>
        <v>0</v>
      </c>
      <c r="D162" s="192"/>
      <c r="E162" s="189"/>
      <c r="F162" s="189"/>
      <c r="G162" s="189"/>
      <c r="H162" s="189"/>
      <c r="I162" s="189"/>
      <c r="J162" s="189"/>
      <c r="O162" s="85"/>
      <c r="Q162" s="85"/>
    </row>
    <row r="163" spans="1:17" hidden="1">
      <c r="A163" s="91">
        <v>41309</v>
      </c>
      <c r="B163" s="88" t="s">
        <v>359</v>
      </c>
      <c r="C163" s="189">
        <f t="shared" si="3"/>
        <v>0</v>
      </c>
      <c r="D163" s="192"/>
      <c r="E163" s="189"/>
      <c r="F163" s="189"/>
      <c r="G163" s="189"/>
      <c r="H163" s="189"/>
      <c r="I163" s="189"/>
      <c r="J163" s="189"/>
      <c r="O163" s="85"/>
      <c r="Q163" s="85"/>
    </row>
    <row r="164" spans="1:17" hidden="1">
      <c r="A164" s="90">
        <v>41309001</v>
      </c>
      <c r="B164" s="100" t="s">
        <v>360</v>
      </c>
      <c r="C164" s="189">
        <f t="shared" si="3"/>
        <v>0</v>
      </c>
      <c r="D164" s="192"/>
      <c r="E164" s="189"/>
      <c r="F164" s="189"/>
      <c r="G164" s="189"/>
      <c r="H164" s="189"/>
      <c r="I164" s="189"/>
      <c r="J164" s="189"/>
      <c r="O164" s="85"/>
      <c r="Q164" s="85"/>
    </row>
    <row r="165" spans="1:17" hidden="1">
      <c r="A165" s="91">
        <v>41310</v>
      </c>
      <c r="B165" s="88" t="s">
        <v>361</v>
      </c>
      <c r="C165" s="189">
        <f t="shared" si="3"/>
        <v>0</v>
      </c>
      <c r="D165" s="192"/>
      <c r="E165" s="189"/>
      <c r="F165" s="189"/>
      <c r="G165" s="189"/>
      <c r="H165" s="189"/>
      <c r="I165" s="189"/>
      <c r="J165" s="189"/>
      <c r="O165" s="85"/>
      <c r="Q165" s="85"/>
    </row>
    <row r="166" spans="1:17" hidden="1">
      <c r="A166" s="90">
        <v>41310001</v>
      </c>
      <c r="B166" s="100" t="s">
        <v>362</v>
      </c>
      <c r="C166" s="189">
        <f t="shared" si="3"/>
        <v>0</v>
      </c>
      <c r="D166" s="192"/>
      <c r="E166" s="189"/>
      <c r="F166" s="189"/>
      <c r="G166" s="189"/>
      <c r="H166" s="189"/>
      <c r="I166" s="189"/>
      <c r="J166" s="189"/>
      <c r="O166" s="85"/>
      <c r="Q166" s="85"/>
    </row>
    <row r="167" spans="1:17" hidden="1">
      <c r="A167" s="91">
        <v>41311</v>
      </c>
      <c r="B167" s="88" t="s">
        <v>363</v>
      </c>
      <c r="C167" s="189">
        <f t="shared" si="3"/>
        <v>0</v>
      </c>
      <c r="D167" s="192"/>
      <c r="E167" s="189"/>
      <c r="F167" s="189"/>
      <c r="G167" s="189"/>
      <c r="H167" s="189"/>
      <c r="I167" s="189"/>
      <c r="J167" s="189"/>
      <c r="O167" s="85"/>
      <c r="Q167" s="85"/>
    </row>
    <row r="168" spans="1:17" hidden="1">
      <c r="A168" s="90">
        <v>41311001</v>
      </c>
      <c r="B168" s="100" t="s">
        <v>364</v>
      </c>
      <c r="C168" s="189">
        <f t="shared" si="3"/>
        <v>0</v>
      </c>
      <c r="D168" s="192"/>
      <c r="E168" s="189"/>
      <c r="F168" s="189"/>
      <c r="G168" s="189"/>
      <c r="H168" s="189"/>
      <c r="I168" s="189"/>
      <c r="J168" s="189"/>
      <c r="O168" s="85"/>
      <c r="Q168" s="85"/>
    </row>
    <row r="169" spans="1:17" hidden="1">
      <c r="A169" s="91">
        <v>41312</v>
      </c>
      <c r="B169" s="88" t="s">
        <v>365</v>
      </c>
      <c r="C169" s="189">
        <f t="shared" si="3"/>
        <v>0</v>
      </c>
      <c r="D169" s="192"/>
      <c r="E169" s="189"/>
      <c r="F169" s="189"/>
      <c r="G169" s="189"/>
      <c r="H169" s="189"/>
      <c r="I169" s="189"/>
      <c r="J169" s="189"/>
      <c r="O169" s="85"/>
      <c r="Q169" s="85"/>
    </row>
    <row r="170" spans="1:17" hidden="1">
      <c r="A170" s="90">
        <v>41312001</v>
      </c>
      <c r="B170" s="100" t="s">
        <v>366</v>
      </c>
      <c r="C170" s="189">
        <f t="shared" si="3"/>
        <v>0</v>
      </c>
      <c r="D170" s="192"/>
      <c r="E170" s="189"/>
      <c r="F170" s="189"/>
      <c r="G170" s="189"/>
      <c r="H170" s="189"/>
      <c r="I170" s="189"/>
      <c r="J170" s="189"/>
      <c r="O170" s="85"/>
      <c r="Q170" s="85"/>
    </row>
    <row r="171" spans="1:17" ht="15.75" hidden="1">
      <c r="A171" s="91">
        <v>41313</v>
      </c>
      <c r="B171" s="99" t="s">
        <v>367</v>
      </c>
      <c r="C171" s="189">
        <f t="shared" si="3"/>
        <v>0</v>
      </c>
      <c r="D171" s="192"/>
      <c r="E171" s="189"/>
      <c r="F171" s="189"/>
      <c r="G171" s="189"/>
      <c r="H171" s="189"/>
      <c r="I171" s="189"/>
      <c r="J171" s="189"/>
      <c r="O171" s="85"/>
      <c r="Q171" s="85"/>
    </row>
    <row r="172" spans="1:17" hidden="1">
      <c r="A172" s="90">
        <v>41313001</v>
      </c>
      <c r="B172" s="102" t="s">
        <v>367</v>
      </c>
      <c r="C172" s="189">
        <f t="shared" si="3"/>
        <v>0</v>
      </c>
      <c r="D172" s="192"/>
      <c r="E172" s="189"/>
      <c r="F172" s="189"/>
      <c r="G172" s="189"/>
      <c r="H172" s="189"/>
      <c r="I172" s="189"/>
      <c r="J172" s="189"/>
      <c r="O172" s="85"/>
      <c r="Q172" s="85"/>
    </row>
    <row r="173" spans="1:17" hidden="1">
      <c r="A173" s="90">
        <v>41313002</v>
      </c>
      <c r="B173" s="102" t="s">
        <v>368</v>
      </c>
      <c r="C173" s="189">
        <f t="shared" si="3"/>
        <v>0</v>
      </c>
      <c r="D173" s="192"/>
      <c r="E173" s="189"/>
      <c r="F173" s="189"/>
      <c r="G173" s="189"/>
      <c r="H173" s="189"/>
      <c r="I173" s="189"/>
      <c r="J173" s="189"/>
      <c r="O173" s="85"/>
      <c r="Q173" s="85"/>
    </row>
    <row r="174" spans="1:17" hidden="1">
      <c r="A174" s="90">
        <v>41313003</v>
      </c>
      <c r="B174" s="102" t="s">
        <v>369</v>
      </c>
      <c r="C174" s="189">
        <f t="shared" si="3"/>
        <v>0</v>
      </c>
      <c r="D174" s="192"/>
      <c r="E174" s="189"/>
      <c r="F174" s="189"/>
      <c r="G174" s="189"/>
      <c r="H174" s="189"/>
      <c r="I174" s="189"/>
      <c r="J174" s="189"/>
      <c r="O174" s="85"/>
      <c r="Q174" s="85"/>
    </row>
    <row r="175" spans="1:17" hidden="1">
      <c r="A175" s="90">
        <v>41313004</v>
      </c>
      <c r="B175" s="102" t="s">
        <v>370</v>
      </c>
      <c r="C175" s="189">
        <f t="shared" si="3"/>
        <v>0</v>
      </c>
      <c r="D175" s="192"/>
      <c r="E175" s="189"/>
      <c r="F175" s="189"/>
      <c r="G175" s="189"/>
      <c r="H175" s="189"/>
      <c r="I175" s="189"/>
      <c r="J175" s="189"/>
      <c r="O175" s="85"/>
      <c r="Q175" s="85"/>
    </row>
    <row r="176" spans="1:17" hidden="1">
      <c r="A176" s="90">
        <v>41313005</v>
      </c>
      <c r="B176" s="102" t="s">
        <v>371</v>
      </c>
      <c r="C176" s="189">
        <f t="shared" si="3"/>
        <v>0</v>
      </c>
      <c r="D176" s="192"/>
      <c r="E176" s="189"/>
      <c r="F176" s="189"/>
      <c r="G176" s="189"/>
      <c r="H176" s="189"/>
      <c r="I176" s="189"/>
      <c r="J176" s="189"/>
      <c r="O176" s="85"/>
      <c r="Q176" s="85"/>
    </row>
    <row r="177" spans="1:17" hidden="1">
      <c r="A177" s="90">
        <v>41313006</v>
      </c>
      <c r="B177" s="102" t="s">
        <v>372</v>
      </c>
      <c r="C177" s="189">
        <f t="shared" si="3"/>
        <v>0</v>
      </c>
      <c r="D177" s="192"/>
      <c r="E177" s="189"/>
      <c r="F177" s="189"/>
      <c r="G177" s="189"/>
      <c r="H177" s="189"/>
      <c r="I177" s="189"/>
      <c r="J177" s="189"/>
      <c r="O177" s="85"/>
      <c r="Q177" s="85"/>
    </row>
    <row r="178" spans="1:17" hidden="1">
      <c r="A178" s="90">
        <v>41313007</v>
      </c>
      <c r="B178" s="102" t="s">
        <v>373</v>
      </c>
      <c r="C178" s="189">
        <f t="shared" si="3"/>
        <v>0</v>
      </c>
      <c r="D178" s="192"/>
      <c r="E178" s="189"/>
      <c r="F178" s="189"/>
      <c r="G178" s="189"/>
      <c r="H178" s="189"/>
      <c r="I178" s="189"/>
      <c r="J178" s="189"/>
      <c r="O178" s="85"/>
      <c r="Q178" s="85"/>
    </row>
    <row r="179" spans="1:17" hidden="1">
      <c r="A179" s="90">
        <v>41313008</v>
      </c>
      <c r="B179" s="102" t="s">
        <v>374</v>
      </c>
      <c r="C179" s="189">
        <f t="shared" si="3"/>
        <v>0</v>
      </c>
      <c r="D179" s="192"/>
      <c r="E179" s="189"/>
      <c r="F179" s="189"/>
      <c r="G179" s="189"/>
      <c r="H179" s="189"/>
      <c r="I179" s="189"/>
      <c r="J179" s="189"/>
      <c r="O179" s="85"/>
      <c r="Q179" s="85"/>
    </row>
    <row r="180" spans="1:17" hidden="1">
      <c r="A180" s="90">
        <v>41313009</v>
      </c>
      <c r="B180" s="102" t="s">
        <v>375</v>
      </c>
      <c r="C180" s="189">
        <f t="shared" si="3"/>
        <v>0</v>
      </c>
      <c r="D180" s="192"/>
      <c r="E180" s="189"/>
      <c r="F180" s="189"/>
      <c r="G180" s="189"/>
      <c r="H180" s="189"/>
      <c r="I180" s="189"/>
      <c r="J180" s="189"/>
      <c r="O180" s="85"/>
      <c r="Q180" s="85"/>
    </row>
    <row r="181" spans="1:17" hidden="1">
      <c r="A181" s="90">
        <v>41313010</v>
      </c>
      <c r="B181" s="102" t="s">
        <v>376</v>
      </c>
      <c r="C181" s="189">
        <f t="shared" si="3"/>
        <v>0</v>
      </c>
      <c r="D181" s="192"/>
      <c r="E181" s="189"/>
      <c r="F181" s="189"/>
      <c r="G181" s="189"/>
      <c r="H181" s="189"/>
      <c r="I181" s="189"/>
      <c r="J181" s="189"/>
      <c r="O181" s="85"/>
      <c r="Q181" s="85"/>
    </row>
    <row r="182" spans="1:17" hidden="1">
      <c r="A182" s="87">
        <v>41313011</v>
      </c>
      <c r="B182" s="102" t="s">
        <v>377</v>
      </c>
      <c r="C182" s="189">
        <f t="shared" si="3"/>
        <v>0</v>
      </c>
      <c r="D182" s="192"/>
      <c r="E182" s="189"/>
      <c r="F182" s="189"/>
      <c r="G182" s="189"/>
      <c r="H182" s="189"/>
      <c r="I182" s="189"/>
      <c r="J182" s="189"/>
      <c r="O182" s="85"/>
      <c r="Q182" s="85"/>
    </row>
    <row r="183" spans="1:17" hidden="1">
      <c r="A183" s="103">
        <v>41314</v>
      </c>
      <c r="B183" s="88" t="s">
        <v>378</v>
      </c>
      <c r="C183" s="189">
        <f t="shared" si="3"/>
        <v>0</v>
      </c>
      <c r="D183" s="192"/>
      <c r="E183" s="189"/>
      <c r="F183" s="189"/>
      <c r="G183" s="189"/>
      <c r="H183" s="189"/>
      <c r="I183" s="189"/>
      <c r="J183" s="189"/>
      <c r="O183" s="85"/>
      <c r="Q183" s="85"/>
    </row>
    <row r="184" spans="1:17" hidden="1">
      <c r="A184" s="97">
        <v>41314001</v>
      </c>
      <c r="B184" s="102" t="s">
        <v>379</v>
      </c>
      <c r="C184" s="189">
        <f t="shared" si="3"/>
        <v>0</v>
      </c>
      <c r="D184" s="192"/>
      <c r="E184" s="189"/>
      <c r="F184" s="189"/>
      <c r="G184" s="189"/>
      <c r="H184" s="189"/>
      <c r="I184" s="189"/>
      <c r="J184" s="189"/>
      <c r="O184" s="85"/>
      <c r="Q184" s="85"/>
    </row>
    <row r="185" spans="1:17" hidden="1">
      <c r="A185" s="97">
        <v>41314002</v>
      </c>
      <c r="B185" s="102" t="s">
        <v>380</v>
      </c>
      <c r="C185" s="189">
        <f t="shared" si="3"/>
        <v>0</v>
      </c>
      <c r="D185" s="192"/>
      <c r="E185" s="189"/>
      <c r="F185" s="189"/>
      <c r="G185" s="189"/>
      <c r="H185" s="189"/>
      <c r="I185" s="189"/>
      <c r="J185" s="189"/>
      <c r="O185" s="85"/>
      <c r="Q185" s="85"/>
    </row>
    <row r="186" spans="1:17" hidden="1">
      <c r="A186" s="97">
        <v>41314003</v>
      </c>
      <c r="B186" s="102" t="s">
        <v>381</v>
      </c>
      <c r="C186" s="189">
        <f t="shared" si="3"/>
        <v>0</v>
      </c>
      <c r="D186" s="192"/>
      <c r="E186" s="189"/>
      <c r="F186" s="189"/>
      <c r="G186" s="189"/>
      <c r="H186" s="189"/>
      <c r="I186" s="189"/>
      <c r="J186" s="189"/>
      <c r="O186" s="85"/>
      <c r="Q186" s="85"/>
    </row>
    <row r="187" spans="1:17" hidden="1">
      <c r="A187" s="97">
        <v>41314004</v>
      </c>
      <c r="B187" s="102" t="s">
        <v>382</v>
      </c>
      <c r="C187" s="189">
        <f t="shared" si="3"/>
        <v>0</v>
      </c>
      <c r="D187" s="192"/>
      <c r="E187" s="189"/>
      <c r="F187" s="189"/>
      <c r="G187" s="189"/>
      <c r="H187" s="189"/>
      <c r="I187" s="189"/>
      <c r="J187" s="189"/>
      <c r="O187" s="85"/>
      <c r="Q187" s="85"/>
    </row>
    <row r="188" spans="1:17" hidden="1">
      <c r="A188" s="97">
        <v>41314005</v>
      </c>
      <c r="B188" s="102" t="s">
        <v>383</v>
      </c>
      <c r="C188" s="189">
        <f t="shared" si="3"/>
        <v>0</v>
      </c>
      <c r="D188" s="192"/>
      <c r="E188" s="189"/>
      <c r="F188" s="189"/>
      <c r="G188" s="189"/>
      <c r="H188" s="189"/>
      <c r="I188" s="189"/>
      <c r="J188" s="189"/>
      <c r="O188" s="85"/>
      <c r="Q188" s="85"/>
    </row>
    <row r="189" spans="1:17" hidden="1">
      <c r="A189" s="97">
        <v>41314006</v>
      </c>
      <c r="B189" s="102" t="s">
        <v>384</v>
      </c>
      <c r="C189" s="189">
        <f t="shared" si="3"/>
        <v>0</v>
      </c>
      <c r="D189" s="192"/>
      <c r="E189" s="189"/>
      <c r="F189" s="189"/>
      <c r="G189" s="189"/>
      <c r="H189" s="189"/>
      <c r="I189" s="189"/>
      <c r="J189" s="189"/>
      <c r="O189" s="85"/>
      <c r="Q189" s="85"/>
    </row>
    <row r="190" spans="1:17" ht="18.75" hidden="1">
      <c r="A190" s="86">
        <v>414</v>
      </c>
      <c r="B190" s="88" t="s">
        <v>14</v>
      </c>
      <c r="C190" s="189">
        <f t="shared" si="3"/>
        <v>0</v>
      </c>
      <c r="D190" s="192"/>
      <c r="E190" s="189"/>
      <c r="F190" s="192"/>
      <c r="G190" s="189"/>
      <c r="H190" s="189"/>
      <c r="I190" s="189"/>
      <c r="J190" s="189"/>
      <c r="O190" s="85"/>
      <c r="Q190" s="85"/>
    </row>
    <row r="191" spans="1:17" hidden="1">
      <c r="A191" s="91">
        <v>41401</v>
      </c>
      <c r="B191" s="88" t="s">
        <v>15</v>
      </c>
      <c r="C191" s="189">
        <f t="shared" si="3"/>
        <v>0</v>
      </c>
      <c r="D191" s="189"/>
      <c r="E191" s="189"/>
      <c r="F191" s="192"/>
      <c r="G191" s="189"/>
      <c r="H191" s="189"/>
      <c r="I191" s="189"/>
      <c r="J191" s="189"/>
      <c r="O191" s="85"/>
      <c r="Q191" s="85"/>
    </row>
    <row r="192" spans="1:17" hidden="1">
      <c r="A192" s="90">
        <v>41401001</v>
      </c>
      <c r="B192" s="102" t="s">
        <v>15</v>
      </c>
      <c r="C192" s="189">
        <f t="shared" si="3"/>
        <v>0</v>
      </c>
      <c r="D192" s="189"/>
      <c r="E192" s="189"/>
      <c r="F192" s="192"/>
      <c r="G192" s="189"/>
      <c r="H192" s="189"/>
      <c r="I192" s="189"/>
      <c r="J192" s="189"/>
      <c r="O192" s="85"/>
      <c r="Q192" s="85"/>
    </row>
    <row r="193" spans="1:17" hidden="1">
      <c r="A193" s="91">
        <v>41402</v>
      </c>
      <c r="B193" s="88" t="s">
        <v>16</v>
      </c>
      <c r="C193" s="189">
        <f t="shared" si="3"/>
        <v>0</v>
      </c>
      <c r="D193" s="189"/>
      <c r="E193" s="189"/>
      <c r="F193" s="192"/>
      <c r="G193" s="189"/>
      <c r="H193" s="189"/>
      <c r="I193" s="189"/>
      <c r="J193" s="189"/>
      <c r="O193" s="85"/>
      <c r="Q193" s="85"/>
    </row>
    <row r="194" spans="1:17" hidden="1">
      <c r="A194" s="90">
        <v>41402001</v>
      </c>
      <c r="B194" s="102" t="s">
        <v>385</v>
      </c>
      <c r="C194" s="189">
        <f t="shared" si="3"/>
        <v>0</v>
      </c>
      <c r="D194" s="189"/>
      <c r="E194" s="189"/>
      <c r="F194" s="192"/>
      <c r="G194" s="189"/>
      <c r="H194" s="189"/>
      <c r="I194" s="189"/>
      <c r="J194" s="189"/>
      <c r="O194" s="85"/>
      <c r="Q194" s="85"/>
    </row>
    <row r="195" spans="1:17" hidden="1">
      <c r="A195" s="90">
        <v>41402002</v>
      </c>
      <c r="B195" s="102" t="s">
        <v>386</v>
      </c>
      <c r="C195" s="189">
        <f t="shared" si="3"/>
        <v>0</v>
      </c>
      <c r="D195" s="189"/>
      <c r="E195" s="189"/>
      <c r="F195" s="192"/>
      <c r="G195" s="189"/>
      <c r="H195" s="189"/>
      <c r="I195" s="189"/>
      <c r="J195" s="189"/>
      <c r="O195" s="85"/>
      <c r="Q195" s="85"/>
    </row>
    <row r="196" spans="1:17" hidden="1">
      <c r="A196" s="90">
        <v>41402003</v>
      </c>
      <c r="B196" s="102" t="s">
        <v>387</v>
      </c>
      <c r="C196" s="189">
        <f t="shared" si="3"/>
        <v>0</v>
      </c>
      <c r="D196" s="189"/>
      <c r="E196" s="189"/>
      <c r="F196" s="192"/>
      <c r="G196" s="189"/>
      <c r="H196" s="189"/>
      <c r="I196" s="189"/>
      <c r="J196" s="189"/>
      <c r="O196" s="85"/>
      <c r="Q196" s="85"/>
    </row>
    <row r="197" spans="1:17" hidden="1">
      <c r="A197" s="90">
        <v>41402004</v>
      </c>
      <c r="B197" s="102" t="s">
        <v>388</v>
      </c>
      <c r="C197" s="189">
        <f t="shared" si="3"/>
        <v>0</v>
      </c>
      <c r="D197" s="189"/>
      <c r="E197" s="189"/>
      <c r="F197" s="192"/>
      <c r="G197" s="189"/>
      <c r="H197" s="189"/>
      <c r="I197" s="189"/>
      <c r="J197" s="189"/>
      <c r="O197" s="85"/>
      <c r="Q197" s="85"/>
    </row>
    <row r="198" spans="1:17" hidden="1">
      <c r="A198" s="90">
        <v>41402005</v>
      </c>
      <c r="B198" s="102" t="s">
        <v>389</v>
      </c>
      <c r="C198" s="189">
        <f t="shared" si="3"/>
        <v>0</v>
      </c>
      <c r="D198" s="189"/>
      <c r="E198" s="189"/>
      <c r="F198" s="192"/>
      <c r="G198" s="189"/>
      <c r="H198" s="189"/>
      <c r="I198" s="189"/>
      <c r="J198" s="189"/>
      <c r="O198" s="85"/>
      <c r="Q198" s="85"/>
    </row>
    <row r="199" spans="1:17" hidden="1">
      <c r="A199" s="90">
        <v>41402006</v>
      </c>
      <c r="B199" s="102" t="s">
        <v>390</v>
      </c>
      <c r="C199" s="189">
        <f t="shared" si="3"/>
        <v>0</v>
      </c>
      <c r="D199" s="189"/>
      <c r="E199" s="189"/>
      <c r="F199" s="192"/>
      <c r="G199" s="189"/>
      <c r="H199" s="189"/>
      <c r="I199" s="189"/>
      <c r="J199" s="189"/>
      <c r="O199" s="85"/>
      <c r="Q199" s="85"/>
    </row>
    <row r="200" spans="1:17" hidden="1">
      <c r="A200" s="90">
        <v>41402007</v>
      </c>
      <c r="B200" s="102" t="s">
        <v>391</v>
      </c>
      <c r="C200" s="189">
        <f t="shared" ref="C200:C263" si="4">D200+E200+F200+G200+H200+I200+J200</f>
        <v>0</v>
      </c>
      <c r="D200" s="189"/>
      <c r="E200" s="189"/>
      <c r="F200" s="192"/>
      <c r="G200" s="189"/>
      <c r="H200" s="189"/>
      <c r="I200" s="189"/>
      <c r="J200" s="189"/>
      <c r="O200" s="85"/>
      <c r="Q200" s="85"/>
    </row>
    <row r="201" spans="1:17" hidden="1">
      <c r="A201" s="91">
        <v>41403</v>
      </c>
      <c r="B201" s="104" t="s">
        <v>17</v>
      </c>
      <c r="C201" s="189">
        <f t="shared" si="4"/>
        <v>0</v>
      </c>
      <c r="D201" s="189"/>
      <c r="E201" s="189"/>
      <c r="F201" s="192"/>
      <c r="G201" s="189"/>
      <c r="H201" s="189"/>
      <c r="I201" s="189"/>
      <c r="J201" s="189"/>
      <c r="O201" s="85"/>
      <c r="Q201" s="85"/>
    </row>
    <row r="202" spans="1:17" hidden="1">
      <c r="A202" s="90">
        <v>41403001</v>
      </c>
      <c r="B202" s="105" t="s">
        <v>17</v>
      </c>
      <c r="C202" s="189">
        <f t="shared" si="4"/>
        <v>0</v>
      </c>
      <c r="D202" s="189"/>
      <c r="E202" s="189"/>
      <c r="F202" s="192"/>
      <c r="G202" s="189"/>
      <c r="H202" s="189"/>
      <c r="I202" s="189"/>
      <c r="J202" s="189"/>
      <c r="O202" s="85"/>
      <c r="Q202" s="85"/>
    </row>
    <row r="203" spans="1:17" hidden="1">
      <c r="A203" s="91">
        <v>41404</v>
      </c>
      <c r="B203" s="88" t="s">
        <v>18</v>
      </c>
      <c r="C203" s="189">
        <f t="shared" si="4"/>
        <v>0</v>
      </c>
      <c r="D203" s="189"/>
      <c r="E203" s="189"/>
      <c r="F203" s="189"/>
      <c r="G203" s="189"/>
      <c r="H203" s="189"/>
      <c r="I203" s="189"/>
      <c r="J203" s="189"/>
      <c r="O203" s="85"/>
      <c r="Q203" s="85"/>
    </row>
    <row r="204" spans="1:17" hidden="1">
      <c r="A204" s="90">
        <v>41404001</v>
      </c>
      <c r="B204" s="92" t="s">
        <v>392</v>
      </c>
      <c r="C204" s="189">
        <f t="shared" si="4"/>
        <v>0</v>
      </c>
      <c r="D204" s="189"/>
      <c r="E204" s="189"/>
      <c r="F204" s="189"/>
      <c r="G204" s="189"/>
      <c r="H204" s="189"/>
      <c r="I204" s="189"/>
      <c r="J204" s="189"/>
      <c r="O204" s="85"/>
      <c r="Q204" s="85"/>
    </row>
    <row r="205" spans="1:17" hidden="1">
      <c r="A205" s="90">
        <v>41404002</v>
      </c>
      <c r="B205" s="92" t="s">
        <v>393</v>
      </c>
      <c r="C205" s="189">
        <f t="shared" si="4"/>
        <v>0</v>
      </c>
      <c r="D205" s="189"/>
      <c r="E205" s="189"/>
      <c r="F205" s="189"/>
      <c r="G205" s="189"/>
      <c r="H205" s="189"/>
      <c r="I205" s="189"/>
      <c r="J205" s="189"/>
      <c r="O205" s="85"/>
      <c r="Q205" s="85"/>
    </row>
    <row r="206" spans="1:17" hidden="1">
      <c r="A206" s="90">
        <v>41404003</v>
      </c>
      <c r="B206" s="92" t="s">
        <v>394</v>
      </c>
      <c r="C206" s="189">
        <f t="shared" si="4"/>
        <v>0</v>
      </c>
      <c r="D206" s="189"/>
      <c r="E206" s="189"/>
      <c r="F206" s="189"/>
      <c r="G206" s="189"/>
      <c r="H206" s="189"/>
      <c r="I206" s="189"/>
      <c r="J206" s="189"/>
      <c r="O206" s="85"/>
      <c r="Q206" s="85"/>
    </row>
    <row r="207" spans="1:17" hidden="1">
      <c r="A207" s="103">
        <v>41405</v>
      </c>
      <c r="B207" s="101" t="s">
        <v>19</v>
      </c>
      <c r="C207" s="189">
        <f t="shared" si="4"/>
        <v>0</v>
      </c>
      <c r="D207" s="189"/>
      <c r="E207" s="189"/>
      <c r="F207" s="189"/>
      <c r="G207" s="189"/>
      <c r="H207" s="189"/>
      <c r="I207" s="189"/>
      <c r="J207" s="189"/>
      <c r="O207" s="85"/>
      <c r="Q207" s="85"/>
    </row>
    <row r="208" spans="1:17" hidden="1">
      <c r="A208" s="87">
        <v>41405001</v>
      </c>
      <c r="B208" s="89" t="s">
        <v>395</v>
      </c>
      <c r="C208" s="189">
        <f t="shared" si="4"/>
        <v>0</v>
      </c>
      <c r="D208" s="189"/>
      <c r="E208" s="189"/>
      <c r="F208" s="189"/>
      <c r="G208" s="189"/>
      <c r="H208" s="189"/>
      <c r="I208" s="189"/>
      <c r="J208" s="189"/>
      <c r="O208" s="85"/>
      <c r="Q208" s="85"/>
    </row>
    <row r="209" spans="1:17" hidden="1">
      <c r="A209" s="87">
        <v>41405002</v>
      </c>
      <c r="B209" s="89" t="s">
        <v>396</v>
      </c>
      <c r="C209" s="189">
        <f t="shared" si="4"/>
        <v>0</v>
      </c>
      <c r="D209" s="189"/>
      <c r="E209" s="189"/>
      <c r="F209" s="189"/>
      <c r="G209" s="189"/>
      <c r="H209" s="189"/>
      <c r="I209" s="189"/>
      <c r="J209" s="189"/>
      <c r="O209" s="85"/>
      <c r="Q209" s="85"/>
    </row>
    <row r="210" spans="1:17" s="82" customFormat="1" ht="18.75" hidden="1">
      <c r="A210" s="106">
        <v>42</v>
      </c>
      <c r="B210" s="106" t="s">
        <v>2</v>
      </c>
      <c r="C210" s="189">
        <f t="shared" si="4"/>
        <v>0</v>
      </c>
      <c r="D210" s="194"/>
      <c r="E210" s="195"/>
      <c r="F210" s="194"/>
      <c r="G210" s="196"/>
      <c r="H210" s="196"/>
      <c r="I210" s="196"/>
      <c r="J210" s="196"/>
      <c r="O210" s="107"/>
      <c r="Q210" s="107"/>
    </row>
    <row r="211" spans="1:17" ht="18.75" hidden="1">
      <c r="A211" s="108">
        <v>421</v>
      </c>
      <c r="B211" s="109" t="s">
        <v>397</v>
      </c>
      <c r="C211" s="189">
        <f t="shared" si="4"/>
        <v>0</v>
      </c>
      <c r="D211" s="196"/>
      <c r="E211" s="195"/>
      <c r="F211" s="197"/>
      <c r="G211" s="196"/>
      <c r="H211" s="196"/>
      <c r="I211" s="196"/>
      <c r="J211" s="196"/>
      <c r="O211" s="85"/>
      <c r="Q211" s="85"/>
    </row>
    <row r="212" spans="1:17" ht="18.75" hidden="1">
      <c r="A212" s="110">
        <v>42101</v>
      </c>
      <c r="B212" s="110" t="s">
        <v>21</v>
      </c>
      <c r="C212" s="189">
        <f t="shared" si="4"/>
        <v>0</v>
      </c>
      <c r="D212" s="196"/>
      <c r="E212" s="195"/>
      <c r="F212" s="197"/>
      <c r="G212" s="196"/>
      <c r="H212" s="196"/>
      <c r="I212" s="196"/>
      <c r="J212" s="196"/>
      <c r="O212" s="85"/>
      <c r="Q212" s="85"/>
    </row>
    <row r="213" spans="1:17" ht="18.75" hidden="1">
      <c r="A213" s="111">
        <v>42101001</v>
      </c>
      <c r="B213" s="102" t="s">
        <v>21</v>
      </c>
      <c r="C213" s="189">
        <f t="shared" si="4"/>
        <v>0</v>
      </c>
      <c r="D213" s="196"/>
      <c r="E213" s="195"/>
      <c r="F213" s="197"/>
      <c r="G213" s="196"/>
      <c r="H213" s="196"/>
      <c r="I213" s="196"/>
      <c r="J213" s="196"/>
      <c r="O213" s="85"/>
      <c r="Q213" s="85"/>
    </row>
    <row r="214" spans="1:17" ht="18.75" hidden="1">
      <c r="A214" s="110">
        <v>42102</v>
      </c>
      <c r="B214" s="110" t="s">
        <v>20</v>
      </c>
      <c r="C214" s="189">
        <f t="shared" si="4"/>
        <v>0</v>
      </c>
      <c r="D214" s="196"/>
      <c r="E214" s="195"/>
      <c r="F214" s="197"/>
      <c r="G214" s="196"/>
      <c r="H214" s="196"/>
      <c r="I214" s="196"/>
      <c r="J214" s="196"/>
      <c r="O214" s="85"/>
      <c r="Q214" s="85"/>
    </row>
    <row r="215" spans="1:17" ht="18.75" hidden="1">
      <c r="A215" s="111">
        <v>42102001</v>
      </c>
      <c r="B215" s="102" t="s">
        <v>398</v>
      </c>
      <c r="C215" s="189">
        <f t="shared" si="4"/>
        <v>0</v>
      </c>
      <c r="D215" s="196"/>
      <c r="E215" s="195"/>
      <c r="F215" s="197"/>
      <c r="G215" s="196"/>
      <c r="H215" s="196"/>
      <c r="I215" s="196"/>
      <c r="J215" s="196"/>
      <c r="O215" s="85"/>
      <c r="Q215" s="85"/>
    </row>
    <row r="216" spans="1:17" ht="18.75" hidden="1">
      <c r="A216" s="111">
        <v>42102002</v>
      </c>
      <c r="B216" s="102" t="s">
        <v>399</v>
      </c>
      <c r="C216" s="189">
        <f t="shared" si="4"/>
        <v>0</v>
      </c>
      <c r="D216" s="196"/>
      <c r="E216" s="195"/>
      <c r="F216" s="197"/>
      <c r="G216" s="196"/>
      <c r="H216" s="196"/>
      <c r="I216" s="196"/>
      <c r="J216" s="196"/>
      <c r="O216" s="85"/>
      <c r="Q216" s="85"/>
    </row>
    <row r="217" spans="1:17" ht="18.75" hidden="1">
      <c r="A217" s="111">
        <v>42102003</v>
      </c>
      <c r="B217" s="102" t="s">
        <v>400</v>
      </c>
      <c r="C217" s="189">
        <f t="shared" si="4"/>
        <v>0</v>
      </c>
      <c r="D217" s="196"/>
      <c r="E217" s="195"/>
      <c r="F217" s="197"/>
      <c r="G217" s="196"/>
      <c r="H217" s="196"/>
      <c r="I217" s="196"/>
      <c r="J217" s="196"/>
      <c r="O217" s="85"/>
      <c r="Q217" s="85"/>
    </row>
    <row r="218" spans="1:17" ht="18.75" hidden="1">
      <c r="A218" s="111">
        <v>42102004</v>
      </c>
      <c r="B218" s="102" t="s">
        <v>401</v>
      </c>
      <c r="C218" s="189">
        <f t="shared" si="4"/>
        <v>0</v>
      </c>
      <c r="D218" s="196"/>
      <c r="E218" s="195"/>
      <c r="F218" s="197"/>
      <c r="G218" s="196"/>
      <c r="H218" s="196"/>
      <c r="I218" s="196"/>
      <c r="J218" s="196"/>
      <c r="O218" s="85"/>
      <c r="Q218" s="85"/>
    </row>
    <row r="219" spans="1:17" ht="18.75" hidden="1">
      <c r="A219" s="111">
        <v>42102005</v>
      </c>
      <c r="B219" s="102" t="s">
        <v>402</v>
      </c>
      <c r="C219" s="189">
        <f t="shared" si="4"/>
        <v>0</v>
      </c>
      <c r="D219" s="196"/>
      <c r="E219" s="195"/>
      <c r="F219" s="197"/>
      <c r="G219" s="196"/>
      <c r="H219" s="196"/>
      <c r="I219" s="196"/>
      <c r="J219" s="196"/>
      <c r="O219" s="85"/>
      <c r="Q219" s="85"/>
    </row>
    <row r="220" spans="1:17" ht="18.75" hidden="1">
      <c r="A220" s="111">
        <v>42102006</v>
      </c>
      <c r="B220" s="102" t="s">
        <v>403</v>
      </c>
      <c r="C220" s="189">
        <f t="shared" si="4"/>
        <v>0</v>
      </c>
      <c r="D220" s="196"/>
      <c r="E220" s="195"/>
      <c r="F220" s="197"/>
      <c r="G220" s="196"/>
      <c r="H220" s="196"/>
      <c r="I220" s="196"/>
      <c r="J220" s="196"/>
      <c r="O220" s="85"/>
      <c r="Q220" s="85"/>
    </row>
    <row r="221" spans="1:17" ht="18.75" hidden="1">
      <c r="A221" s="111">
        <v>42102007</v>
      </c>
      <c r="B221" s="102" t="s">
        <v>404</v>
      </c>
      <c r="C221" s="189">
        <f t="shared" si="4"/>
        <v>0</v>
      </c>
      <c r="D221" s="196"/>
      <c r="E221" s="195"/>
      <c r="F221" s="197"/>
      <c r="G221" s="196"/>
      <c r="H221" s="196"/>
      <c r="I221" s="196"/>
      <c r="J221" s="196"/>
      <c r="O221" s="85"/>
      <c r="Q221" s="85"/>
    </row>
    <row r="222" spans="1:17" ht="19.5" thickBot="1">
      <c r="A222" s="111">
        <v>42102008</v>
      </c>
      <c r="B222" s="112" t="s">
        <v>405</v>
      </c>
      <c r="C222" s="189">
        <f t="shared" si="4"/>
        <v>1031607</v>
      </c>
      <c r="D222" s="196"/>
      <c r="E222" s="195">
        <f>[1]ورقة1!$E$115+[1]ورقة1!$E$117-[1]ورقة1!$F$117</f>
        <v>1031607</v>
      </c>
      <c r="F222" s="197"/>
      <c r="G222" s="196"/>
      <c r="H222" s="196"/>
      <c r="I222" s="196"/>
      <c r="J222" s="196"/>
      <c r="O222" s="85"/>
      <c r="Q222" s="85"/>
    </row>
    <row r="223" spans="1:17" ht="19.5" hidden="1" thickBot="1">
      <c r="A223" s="110">
        <v>42103</v>
      </c>
      <c r="B223" s="110" t="s">
        <v>22</v>
      </c>
      <c r="C223" s="189">
        <f t="shared" si="4"/>
        <v>0</v>
      </c>
      <c r="D223" s="196"/>
      <c r="E223" s="195"/>
      <c r="F223" s="197"/>
      <c r="G223" s="196"/>
      <c r="H223" s="196"/>
      <c r="I223" s="196"/>
      <c r="J223" s="196"/>
      <c r="O223" s="85"/>
      <c r="Q223" s="85"/>
    </row>
    <row r="224" spans="1:17" ht="19.5" hidden="1" thickBot="1">
      <c r="A224" s="102">
        <v>42103001</v>
      </c>
      <c r="B224" s="102" t="s">
        <v>406</v>
      </c>
      <c r="C224" s="189">
        <f t="shared" si="4"/>
        <v>0</v>
      </c>
      <c r="D224" s="196"/>
      <c r="E224" s="195"/>
      <c r="F224" s="197"/>
      <c r="G224" s="196"/>
      <c r="H224" s="196"/>
      <c r="I224" s="196"/>
      <c r="J224" s="196"/>
      <c r="O224" s="85"/>
      <c r="Q224" s="85"/>
    </row>
    <row r="225" spans="1:17" ht="19.5" hidden="1" thickBot="1">
      <c r="A225" s="102">
        <v>42103002</v>
      </c>
      <c r="B225" s="102" t="s">
        <v>122</v>
      </c>
      <c r="C225" s="189">
        <f t="shared" si="4"/>
        <v>0</v>
      </c>
      <c r="D225" s="196"/>
      <c r="E225" s="195"/>
      <c r="F225" s="197"/>
      <c r="G225" s="196"/>
      <c r="H225" s="196"/>
      <c r="I225" s="196"/>
      <c r="J225" s="196"/>
      <c r="O225" s="85"/>
      <c r="Q225" s="85"/>
    </row>
    <row r="226" spans="1:17" ht="19.5" hidden="1" thickBot="1">
      <c r="A226" s="102">
        <v>42103003</v>
      </c>
      <c r="B226" s="102" t="s">
        <v>124</v>
      </c>
      <c r="C226" s="189">
        <f t="shared" si="4"/>
        <v>0</v>
      </c>
      <c r="D226" s="196"/>
      <c r="E226" s="195"/>
      <c r="F226" s="197"/>
      <c r="G226" s="196"/>
      <c r="H226" s="196"/>
      <c r="I226" s="196"/>
      <c r="J226" s="196"/>
      <c r="O226" s="85"/>
      <c r="Q226" s="85"/>
    </row>
    <row r="227" spans="1:17" ht="19.5" hidden="1" thickBot="1">
      <c r="A227" s="102">
        <v>42103004</v>
      </c>
      <c r="B227" s="102" t="s">
        <v>126</v>
      </c>
      <c r="C227" s="189">
        <f t="shared" si="4"/>
        <v>0</v>
      </c>
      <c r="D227" s="196"/>
      <c r="E227" s="195"/>
      <c r="F227" s="197"/>
      <c r="G227" s="196"/>
      <c r="H227" s="196"/>
      <c r="I227" s="196"/>
      <c r="J227" s="196"/>
      <c r="O227" s="85"/>
      <c r="Q227" s="85"/>
    </row>
    <row r="228" spans="1:17" ht="19.5" hidden="1" thickBot="1">
      <c r="A228" s="102">
        <v>42103005</v>
      </c>
      <c r="B228" s="102" t="s">
        <v>128</v>
      </c>
      <c r="C228" s="189">
        <f t="shared" si="4"/>
        <v>0</v>
      </c>
      <c r="D228" s="196"/>
      <c r="E228" s="195"/>
      <c r="F228" s="197"/>
      <c r="G228" s="196"/>
      <c r="H228" s="196"/>
      <c r="I228" s="196"/>
      <c r="J228" s="196"/>
      <c r="O228" s="85"/>
      <c r="Q228" s="85"/>
    </row>
    <row r="229" spans="1:17" ht="19.5" hidden="1" thickBot="1">
      <c r="A229" s="102">
        <v>42103006</v>
      </c>
      <c r="B229" s="102" t="s">
        <v>130</v>
      </c>
      <c r="C229" s="189">
        <f t="shared" si="4"/>
        <v>0</v>
      </c>
      <c r="D229" s="196"/>
      <c r="E229" s="195"/>
      <c r="F229" s="197"/>
      <c r="G229" s="196"/>
      <c r="H229" s="196"/>
      <c r="I229" s="196"/>
      <c r="J229" s="196"/>
      <c r="O229" s="85"/>
      <c r="Q229" s="85"/>
    </row>
    <row r="230" spans="1:17" ht="19.5" hidden="1" thickBot="1">
      <c r="A230" s="102">
        <v>42103007</v>
      </c>
      <c r="B230" s="102" t="s">
        <v>132</v>
      </c>
      <c r="C230" s="189">
        <f t="shared" si="4"/>
        <v>0</v>
      </c>
      <c r="D230" s="196"/>
      <c r="E230" s="195"/>
      <c r="F230" s="197"/>
      <c r="G230" s="196"/>
      <c r="H230" s="196"/>
      <c r="I230" s="196"/>
      <c r="J230" s="196"/>
      <c r="O230" s="85"/>
      <c r="Q230" s="85"/>
    </row>
    <row r="231" spans="1:17" ht="19.5" hidden="1" thickBot="1">
      <c r="A231" s="102">
        <v>42103008</v>
      </c>
      <c r="B231" s="102" t="s">
        <v>134</v>
      </c>
      <c r="C231" s="189">
        <f t="shared" si="4"/>
        <v>0</v>
      </c>
      <c r="D231" s="196"/>
      <c r="E231" s="195"/>
      <c r="F231" s="197"/>
      <c r="G231" s="196"/>
      <c r="H231" s="196"/>
      <c r="I231" s="196"/>
      <c r="J231" s="196"/>
      <c r="O231" s="85"/>
      <c r="Q231" s="85"/>
    </row>
    <row r="232" spans="1:17" ht="19.5" hidden="1" thickBot="1">
      <c r="A232" s="110">
        <v>42104</v>
      </c>
      <c r="B232" s="99" t="s">
        <v>23</v>
      </c>
      <c r="C232" s="189">
        <f t="shared" si="4"/>
        <v>0</v>
      </c>
      <c r="D232" s="196"/>
      <c r="E232" s="195"/>
      <c r="F232" s="197"/>
      <c r="G232" s="196"/>
      <c r="H232" s="196"/>
      <c r="I232" s="196"/>
      <c r="J232" s="196"/>
      <c r="O232" s="85"/>
      <c r="Q232" s="85"/>
    </row>
    <row r="233" spans="1:17" ht="19.5" hidden="1" thickBot="1">
      <c r="A233" s="102">
        <v>42104001</v>
      </c>
      <c r="B233" s="102" t="s">
        <v>407</v>
      </c>
      <c r="C233" s="189">
        <f t="shared" si="4"/>
        <v>0</v>
      </c>
      <c r="D233" s="196"/>
      <c r="E233" s="195"/>
      <c r="F233" s="197"/>
      <c r="G233" s="196"/>
      <c r="H233" s="196"/>
      <c r="I233" s="196"/>
      <c r="J233" s="196"/>
      <c r="O233" s="85"/>
      <c r="Q233" s="85"/>
    </row>
    <row r="234" spans="1:17" ht="19.5" hidden="1" thickBot="1">
      <c r="A234" s="102">
        <v>42104002</v>
      </c>
      <c r="B234" s="102" t="s">
        <v>136</v>
      </c>
      <c r="C234" s="189">
        <f t="shared" si="4"/>
        <v>0</v>
      </c>
      <c r="D234" s="196"/>
      <c r="E234" s="195"/>
      <c r="F234" s="197"/>
      <c r="G234" s="196"/>
      <c r="H234" s="196"/>
      <c r="I234" s="196"/>
      <c r="J234" s="196"/>
      <c r="O234" s="85"/>
      <c r="Q234" s="85"/>
    </row>
    <row r="235" spans="1:17" ht="19.5" hidden="1" thickBot="1">
      <c r="A235" s="102">
        <v>42104003</v>
      </c>
      <c r="B235" s="102" t="s">
        <v>138</v>
      </c>
      <c r="C235" s="189">
        <f t="shared" si="4"/>
        <v>0</v>
      </c>
      <c r="D235" s="196"/>
      <c r="E235" s="195"/>
      <c r="F235" s="197"/>
      <c r="G235" s="196"/>
      <c r="H235" s="196"/>
      <c r="I235" s="196"/>
      <c r="J235" s="196"/>
      <c r="O235" s="85"/>
      <c r="Q235" s="85"/>
    </row>
    <row r="236" spans="1:17" ht="19.5" hidden="1" thickBot="1">
      <c r="A236" s="102">
        <v>42104004</v>
      </c>
      <c r="B236" s="102" t="s">
        <v>140</v>
      </c>
      <c r="C236" s="189">
        <f t="shared" si="4"/>
        <v>0</v>
      </c>
      <c r="D236" s="196"/>
      <c r="E236" s="195"/>
      <c r="F236" s="197"/>
      <c r="G236" s="196"/>
      <c r="H236" s="196"/>
      <c r="I236" s="196"/>
      <c r="J236" s="196"/>
      <c r="O236" s="85"/>
      <c r="Q236" s="85"/>
    </row>
    <row r="237" spans="1:17" ht="19.5" hidden="1" thickBot="1">
      <c r="A237" s="102">
        <v>42104005</v>
      </c>
      <c r="B237" s="102" t="s">
        <v>142</v>
      </c>
      <c r="C237" s="189">
        <f t="shared" si="4"/>
        <v>0</v>
      </c>
      <c r="D237" s="196"/>
      <c r="E237" s="195"/>
      <c r="F237" s="197"/>
      <c r="G237" s="196"/>
      <c r="H237" s="196"/>
      <c r="I237" s="196"/>
      <c r="J237" s="196"/>
      <c r="O237" s="85"/>
      <c r="Q237" s="85"/>
    </row>
    <row r="238" spans="1:17" ht="19.5" hidden="1" thickBot="1">
      <c r="A238" s="110">
        <v>42105</v>
      </c>
      <c r="B238" s="99" t="s">
        <v>24</v>
      </c>
      <c r="C238" s="189">
        <f t="shared" si="4"/>
        <v>0</v>
      </c>
      <c r="D238" s="196"/>
      <c r="E238" s="195"/>
      <c r="F238" s="197"/>
      <c r="G238" s="196"/>
      <c r="H238" s="196"/>
      <c r="I238" s="196"/>
      <c r="J238" s="196"/>
      <c r="O238" s="85"/>
      <c r="Q238" s="85"/>
    </row>
    <row r="239" spans="1:17" ht="19.5" hidden="1" thickBot="1">
      <c r="A239" s="102">
        <v>42105001</v>
      </c>
      <c r="B239" s="102" t="s">
        <v>145</v>
      </c>
      <c r="C239" s="189">
        <f t="shared" si="4"/>
        <v>0</v>
      </c>
      <c r="D239" s="196"/>
      <c r="E239" s="195"/>
      <c r="F239" s="197"/>
      <c r="G239" s="196"/>
      <c r="H239" s="196"/>
      <c r="I239" s="196"/>
      <c r="J239" s="196"/>
      <c r="O239" s="85"/>
      <c r="Q239" s="85"/>
    </row>
    <row r="240" spans="1:17" ht="19.5" hidden="1" thickBot="1">
      <c r="A240" s="102">
        <v>42105002</v>
      </c>
      <c r="B240" s="102" t="s">
        <v>147</v>
      </c>
      <c r="C240" s="189">
        <f t="shared" si="4"/>
        <v>0</v>
      </c>
      <c r="D240" s="196"/>
      <c r="E240" s="195"/>
      <c r="F240" s="197"/>
      <c r="G240" s="196"/>
      <c r="H240" s="196"/>
      <c r="I240" s="196"/>
      <c r="J240" s="196"/>
      <c r="O240" s="85"/>
      <c r="Q240" s="85"/>
    </row>
    <row r="241" spans="1:17" ht="19.5" hidden="1" thickBot="1">
      <c r="A241" s="102">
        <v>42105003</v>
      </c>
      <c r="B241" s="102" t="s">
        <v>149</v>
      </c>
      <c r="C241" s="189">
        <f t="shared" si="4"/>
        <v>0</v>
      </c>
      <c r="D241" s="196"/>
      <c r="E241" s="195"/>
      <c r="F241" s="197"/>
      <c r="G241" s="196"/>
      <c r="H241" s="196"/>
      <c r="I241" s="196"/>
      <c r="J241" s="196"/>
      <c r="O241" s="85"/>
      <c r="Q241" s="85"/>
    </row>
    <row r="242" spans="1:17" ht="15.75" hidden="1" thickBot="1">
      <c r="A242" s="102">
        <v>42105004</v>
      </c>
      <c r="B242" s="102" t="s">
        <v>151</v>
      </c>
      <c r="C242" s="189">
        <f t="shared" si="4"/>
        <v>0</v>
      </c>
      <c r="D242" s="196"/>
      <c r="E242" s="198"/>
      <c r="F242" s="197"/>
      <c r="G242" s="196"/>
      <c r="H242" s="196"/>
      <c r="I242" s="196"/>
      <c r="J242" s="196"/>
      <c r="O242" s="85"/>
      <c r="Q242" s="85"/>
    </row>
    <row r="243" spans="1:17" ht="15.75" hidden="1" thickBot="1">
      <c r="A243" s="102">
        <v>42105005</v>
      </c>
      <c r="B243" s="102" t="s">
        <v>153</v>
      </c>
      <c r="C243" s="189">
        <f t="shared" si="4"/>
        <v>0</v>
      </c>
      <c r="D243" s="196"/>
      <c r="E243" s="198"/>
      <c r="F243" s="197"/>
      <c r="G243" s="196"/>
      <c r="H243" s="196"/>
      <c r="I243" s="196"/>
      <c r="J243" s="196"/>
      <c r="O243" s="85"/>
      <c r="Q243" s="85"/>
    </row>
    <row r="244" spans="1:17" ht="15.75" hidden="1" thickBot="1">
      <c r="A244" s="102">
        <v>42105006</v>
      </c>
      <c r="B244" s="102" t="s">
        <v>155</v>
      </c>
      <c r="C244" s="189">
        <f t="shared" si="4"/>
        <v>0</v>
      </c>
      <c r="D244" s="196"/>
      <c r="E244" s="198"/>
      <c r="F244" s="197"/>
      <c r="G244" s="196"/>
      <c r="H244" s="196"/>
      <c r="I244" s="196"/>
      <c r="J244" s="196"/>
      <c r="O244" s="85"/>
      <c r="Q244" s="85"/>
    </row>
    <row r="245" spans="1:17" ht="15.75" hidden="1" thickBot="1">
      <c r="A245" s="102">
        <v>42105007</v>
      </c>
      <c r="B245" s="102" t="s">
        <v>157</v>
      </c>
      <c r="C245" s="189">
        <f t="shared" si="4"/>
        <v>0</v>
      </c>
      <c r="D245" s="196"/>
      <c r="E245" s="198"/>
      <c r="F245" s="197"/>
      <c r="G245" s="196"/>
      <c r="H245" s="196"/>
      <c r="I245" s="196"/>
      <c r="J245" s="196"/>
      <c r="O245" s="85"/>
      <c r="Q245" s="85"/>
    </row>
    <row r="246" spans="1:17" ht="15.75" hidden="1" thickBot="1">
      <c r="A246" s="102">
        <v>42105008</v>
      </c>
      <c r="B246" s="102" t="s">
        <v>159</v>
      </c>
      <c r="C246" s="189">
        <f t="shared" si="4"/>
        <v>0</v>
      </c>
      <c r="D246" s="196"/>
      <c r="E246" s="198"/>
      <c r="F246" s="197"/>
      <c r="G246" s="196"/>
      <c r="H246" s="196"/>
      <c r="I246" s="196"/>
      <c r="J246" s="196"/>
      <c r="O246" s="85"/>
      <c r="Q246" s="85"/>
    </row>
    <row r="247" spans="1:17" ht="15.75" hidden="1" thickBot="1">
      <c r="A247" s="102">
        <v>42105009</v>
      </c>
      <c r="B247" s="102" t="s">
        <v>161</v>
      </c>
      <c r="C247" s="189">
        <f t="shared" si="4"/>
        <v>0</v>
      </c>
      <c r="D247" s="196"/>
      <c r="E247" s="198"/>
      <c r="F247" s="197"/>
      <c r="G247" s="196"/>
      <c r="H247" s="196"/>
      <c r="I247" s="196"/>
      <c r="J247" s="196"/>
      <c r="O247" s="85"/>
      <c r="Q247" s="85"/>
    </row>
    <row r="248" spans="1:17" ht="15.75" hidden="1" thickBot="1">
      <c r="A248" s="102">
        <v>42105010</v>
      </c>
      <c r="B248" s="102" t="s">
        <v>163</v>
      </c>
      <c r="C248" s="189">
        <f t="shared" si="4"/>
        <v>0</v>
      </c>
      <c r="D248" s="196"/>
      <c r="E248" s="199"/>
      <c r="F248" s="197"/>
      <c r="G248" s="196"/>
      <c r="H248" s="196"/>
      <c r="I248" s="196"/>
      <c r="J248" s="196"/>
      <c r="O248" s="85"/>
      <c r="Q248" s="85"/>
    </row>
    <row r="249" spans="1:17" ht="16.5" hidden="1" thickBot="1">
      <c r="A249" s="108">
        <v>422</v>
      </c>
      <c r="B249" s="109" t="s">
        <v>25</v>
      </c>
      <c r="C249" s="189">
        <f t="shared" si="4"/>
        <v>0</v>
      </c>
      <c r="D249" s="196"/>
      <c r="E249" s="189"/>
      <c r="F249" s="200"/>
      <c r="G249" s="196"/>
      <c r="H249" s="196"/>
      <c r="I249" s="196"/>
      <c r="J249" s="196"/>
      <c r="O249" s="85"/>
      <c r="Q249" s="85"/>
    </row>
    <row r="250" spans="1:17" ht="16.5" hidden="1" thickBot="1">
      <c r="A250" s="110">
        <v>42201</v>
      </c>
      <c r="B250" s="99" t="s">
        <v>408</v>
      </c>
      <c r="C250" s="189">
        <f t="shared" si="4"/>
        <v>0</v>
      </c>
      <c r="D250" s="196"/>
      <c r="E250" s="189"/>
      <c r="F250" s="200"/>
      <c r="G250" s="196"/>
      <c r="H250" s="196"/>
      <c r="I250" s="196"/>
      <c r="J250" s="196"/>
      <c r="O250" s="85"/>
      <c r="Q250" s="85"/>
    </row>
    <row r="251" spans="1:17" ht="16.5" hidden="1" thickBot="1">
      <c r="A251" s="102">
        <v>42201001</v>
      </c>
      <c r="B251" s="113" t="s">
        <v>408</v>
      </c>
      <c r="C251" s="189">
        <f t="shared" si="4"/>
        <v>0</v>
      </c>
      <c r="D251" s="196"/>
      <c r="E251" s="189"/>
      <c r="F251" s="200"/>
      <c r="G251" s="196"/>
      <c r="H251" s="196"/>
      <c r="I251" s="196"/>
      <c r="J251" s="196"/>
      <c r="O251" s="85"/>
      <c r="Q251" s="85"/>
    </row>
    <row r="252" spans="1:17" ht="16.5" hidden="1" thickBot="1">
      <c r="A252" s="110">
        <v>42202</v>
      </c>
      <c r="B252" s="99" t="s">
        <v>409</v>
      </c>
      <c r="C252" s="189">
        <f t="shared" si="4"/>
        <v>0</v>
      </c>
      <c r="D252" s="196"/>
      <c r="E252" s="189"/>
      <c r="F252" s="200"/>
      <c r="G252" s="196"/>
      <c r="H252" s="196"/>
      <c r="I252" s="196"/>
      <c r="J252" s="196"/>
      <c r="O252" s="85"/>
      <c r="Q252" s="85"/>
    </row>
    <row r="253" spans="1:17" ht="16.5" hidden="1" thickBot="1">
      <c r="A253" s="113">
        <v>42202001</v>
      </c>
      <c r="B253" s="113" t="s">
        <v>409</v>
      </c>
      <c r="C253" s="189">
        <f t="shared" si="4"/>
        <v>0</v>
      </c>
      <c r="D253" s="196"/>
      <c r="E253" s="189"/>
      <c r="F253" s="200"/>
      <c r="G253" s="196"/>
      <c r="H253" s="196"/>
      <c r="I253" s="196"/>
      <c r="J253" s="196"/>
      <c r="O253" s="85"/>
      <c r="Q253" s="85"/>
    </row>
    <row r="254" spans="1:17" ht="16.5" hidden="1" thickBot="1">
      <c r="A254" s="110">
        <v>42203</v>
      </c>
      <c r="B254" s="99" t="s">
        <v>410</v>
      </c>
      <c r="C254" s="189">
        <f t="shared" si="4"/>
        <v>0</v>
      </c>
      <c r="D254" s="196"/>
      <c r="E254" s="189"/>
      <c r="F254" s="200"/>
      <c r="G254" s="196"/>
      <c r="H254" s="196"/>
      <c r="I254" s="196"/>
      <c r="J254" s="196"/>
      <c r="O254" s="85"/>
      <c r="Q254" s="85"/>
    </row>
    <row r="255" spans="1:17" ht="16.5" hidden="1" thickBot="1">
      <c r="A255" s="115">
        <v>42203001</v>
      </c>
      <c r="B255" s="113" t="s">
        <v>410</v>
      </c>
      <c r="C255" s="189">
        <f t="shared" si="4"/>
        <v>0</v>
      </c>
      <c r="D255" s="196"/>
      <c r="E255" s="189"/>
      <c r="F255" s="200"/>
      <c r="G255" s="196"/>
      <c r="H255" s="196"/>
      <c r="I255" s="196"/>
      <c r="J255" s="196"/>
      <c r="O255" s="85"/>
      <c r="Q255" s="85"/>
    </row>
    <row r="256" spans="1:17" s="82" customFormat="1" ht="19.5" hidden="1" thickBot="1">
      <c r="A256" s="106">
        <v>43</v>
      </c>
      <c r="B256" s="106" t="s">
        <v>26</v>
      </c>
      <c r="C256" s="189">
        <f t="shared" si="4"/>
        <v>0</v>
      </c>
      <c r="D256" s="201"/>
      <c r="E256" s="197"/>
      <c r="F256" s="197"/>
      <c r="G256" s="189"/>
      <c r="H256" s="196"/>
      <c r="I256" s="196"/>
      <c r="J256" s="196"/>
      <c r="O256" s="107"/>
      <c r="Q256" s="107"/>
    </row>
    <row r="257" spans="1:17" ht="19.5" hidden="1" thickBot="1">
      <c r="A257" s="106">
        <v>431</v>
      </c>
      <c r="B257" s="106" t="s">
        <v>26</v>
      </c>
      <c r="C257" s="189">
        <f t="shared" si="4"/>
        <v>0</v>
      </c>
      <c r="D257" s="197"/>
      <c r="E257" s="197"/>
      <c r="F257" s="197"/>
      <c r="G257" s="189"/>
      <c r="H257" s="196"/>
      <c r="I257" s="196"/>
      <c r="J257" s="196"/>
      <c r="O257" s="85"/>
      <c r="Q257" s="85"/>
    </row>
    <row r="258" spans="1:17" ht="19.5" hidden="1" thickBot="1">
      <c r="A258" s="106">
        <v>43101</v>
      </c>
      <c r="B258" s="109" t="s">
        <v>27</v>
      </c>
      <c r="C258" s="189">
        <f t="shared" si="4"/>
        <v>0</v>
      </c>
      <c r="D258" s="197"/>
      <c r="E258" s="197"/>
      <c r="F258" s="197"/>
      <c r="G258" s="189"/>
      <c r="H258" s="196"/>
      <c r="I258" s="196"/>
      <c r="J258" s="196"/>
      <c r="O258" s="85"/>
      <c r="Q258" s="85"/>
    </row>
    <row r="259" spans="1:17" ht="15.75" hidden="1" thickBot="1">
      <c r="A259" s="116">
        <v>43101001</v>
      </c>
      <c r="B259" s="116" t="s">
        <v>27</v>
      </c>
      <c r="C259" s="189">
        <f t="shared" si="4"/>
        <v>0</v>
      </c>
      <c r="D259" s="197"/>
      <c r="E259" s="197"/>
      <c r="F259" s="197"/>
      <c r="G259" s="189"/>
      <c r="H259" s="196"/>
      <c r="I259" s="196"/>
      <c r="J259" s="196"/>
      <c r="O259" s="85"/>
      <c r="Q259" s="85"/>
    </row>
    <row r="260" spans="1:17" ht="19.5" hidden="1" thickBot="1">
      <c r="A260" s="106">
        <v>43103</v>
      </c>
      <c r="B260" s="99" t="s">
        <v>28</v>
      </c>
      <c r="C260" s="189">
        <f t="shared" si="4"/>
        <v>0</v>
      </c>
      <c r="D260" s="197"/>
      <c r="E260" s="197"/>
      <c r="F260" s="197"/>
      <c r="G260" s="189"/>
      <c r="H260" s="196"/>
      <c r="I260" s="196"/>
      <c r="J260" s="196"/>
      <c r="O260" s="85"/>
      <c r="Q260" s="85"/>
    </row>
    <row r="261" spans="1:17" ht="15.75" hidden="1" thickBot="1">
      <c r="A261" s="90">
        <v>43103001</v>
      </c>
      <c r="B261" s="88" t="s">
        <v>411</v>
      </c>
      <c r="C261" s="189">
        <f t="shared" si="4"/>
        <v>0</v>
      </c>
      <c r="D261" s="197"/>
      <c r="E261" s="197"/>
      <c r="F261" s="197"/>
      <c r="G261" s="189"/>
      <c r="H261" s="196"/>
      <c r="I261" s="196"/>
      <c r="J261" s="196"/>
      <c r="O261" s="85"/>
      <c r="Q261" s="85"/>
    </row>
    <row r="262" spans="1:17" ht="16.5" hidden="1" thickBot="1">
      <c r="A262" s="90">
        <v>43103002</v>
      </c>
      <c r="B262" s="99" t="s">
        <v>367</v>
      </c>
      <c r="C262" s="189">
        <f t="shared" si="4"/>
        <v>0</v>
      </c>
      <c r="D262" s="202"/>
      <c r="E262" s="197"/>
      <c r="F262" s="197"/>
      <c r="G262" s="189"/>
      <c r="H262" s="196"/>
      <c r="I262" s="196"/>
      <c r="J262" s="196"/>
      <c r="O262" s="85"/>
      <c r="Q262" s="85"/>
    </row>
    <row r="263" spans="1:17" ht="15.75" hidden="1" thickBot="1">
      <c r="A263" s="90">
        <v>43103003</v>
      </c>
      <c r="B263" s="88" t="s">
        <v>378</v>
      </c>
      <c r="C263" s="189">
        <f t="shared" si="4"/>
        <v>0</v>
      </c>
      <c r="D263" s="202"/>
      <c r="E263" s="197"/>
      <c r="F263" s="197"/>
      <c r="G263" s="189"/>
      <c r="H263" s="196"/>
      <c r="I263" s="196"/>
      <c r="J263" s="196"/>
      <c r="O263" s="85"/>
      <c r="Q263" s="85"/>
    </row>
    <row r="264" spans="1:17" ht="19.5" hidden="1" thickBot="1">
      <c r="A264" s="106">
        <v>43104</v>
      </c>
      <c r="B264" s="88" t="s">
        <v>29</v>
      </c>
      <c r="C264" s="189">
        <f t="shared" ref="C264:C292" si="5">D264+E264+F264+G264+H264+I264+J264</f>
        <v>0</v>
      </c>
      <c r="D264" s="197"/>
      <c r="E264" s="197"/>
      <c r="F264" s="197"/>
      <c r="G264" s="189"/>
      <c r="H264" s="196"/>
      <c r="I264" s="196"/>
      <c r="J264" s="196"/>
      <c r="O264" s="85"/>
      <c r="Q264" s="85"/>
    </row>
    <row r="265" spans="1:17" ht="15.75" hidden="1" thickBot="1">
      <c r="A265" s="102">
        <v>43104001</v>
      </c>
      <c r="B265" s="88" t="s">
        <v>30</v>
      </c>
      <c r="C265" s="189">
        <f t="shared" si="5"/>
        <v>0</v>
      </c>
      <c r="D265" s="196"/>
      <c r="E265" s="197"/>
      <c r="F265" s="197"/>
      <c r="G265" s="189"/>
      <c r="H265" s="196"/>
      <c r="I265" s="196"/>
      <c r="J265" s="196"/>
      <c r="O265" s="85"/>
      <c r="Q265" s="85"/>
    </row>
    <row r="266" spans="1:17" ht="15.75" hidden="1" thickBot="1">
      <c r="A266" s="102">
        <v>43104002</v>
      </c>
      <c r="B266" s="88" t="s">
        <v>31</v>
      </c>
      <c r="C266" s="189">
        <f t="shared" si="5"/>
        <v>0</v>
      </c>
      <c r="D266" s="196"/>
      <c r="E266" s="197"/>
      <c r="F266" s="197"/>
      <c r="G266" s="189"/>
      <c r="H266" s="196"/>
      <c r="I266" s="196"/>
      <c r="J266" s="196"/>
      <c r="O266" s="85"/>
      <c r="Q266" s="85"/>
    </row>
    <row r="267" spans="1:17" ht="15.75" hidden="1" thickBot="1">
      <c r="A267" s="102">
        <v>4310400201</v>
      </c>
      <c r="B267" s="102" t="s">
        <v>412</v>
      </c>
      <c r="C267" s="189">
        <f t="shared" si="5"/>
        <v>0</v>
      </c>
      <c r="D267" s="196"/>
      <c r="E267" s="197"/>
      <c r="F267" s="197"/>
      <c r="G267" s="189"/>
      <c r="H267" s="196"/>
      <c r="I267" s="196"/>
      <c r="J267" s="196"/>
      <c r="O267" s="85"/>
      <c r="Q267" s="85"/>
    </row>
    <row r="268" spans="1:17" ht="15.75" hidden="1" thickBot="1">
      <c r="A268" s="102">
        <v>4310400202</v>
      </c>
      <c r="B268" s="102" t="s">
        <v>413</v>
      </c>
      <c r="C268" s="189">
        <f t="shared" si="5"/>
        <v>0</v>
      </c>
      <c r="D268" s="196"/>
      <c r="E268" s="197"/>
      <c r="F268" s="197"/>
      <c r="G268" s="189"/>
      <c r="H268" s="196"/>
      <c r="I268" s="196"/>
      <c r="J268" s="196"/>
      <c r="O268" s="85"/>
      <c r="Q268" s="85"/>
    </row>
    <row r="269" spans="1:17" ht="15.75" hidden="1" thickBot="1">
      <c r="A269" s="102">
        <v>4310400203</v>
      </c>
      <c r="B269" s="102" t="s">
        <v>414</v>
      </c>
      <c r="C269" s="189">
        <f t="shared" si="5"/>
        <v>0</v>
      </c>
      <c r="D269" s="196"/>
      <c r="E269" s="197"/>
      <c r="F269" s="197"/>
      <c r="G269" s="189"/>
      <c r="H269" s="196"/>
      <c r="I269" s="196"/>
      <c r="J269" s="196"/>
      <c r="O269" s="85"/>
      <c r="Q269" s="85"/>
    </row>
    <row r="270" spans="1:17" ht="15.75" hidden="1" thickBot="1">
      <c r="A270" s="102">
        <v>4310400204</v>
      </c>
      <c r="B270" s="102" t="s">
        <v>415</v>
      </c>
      <c r="C270" s="189">
        <f t="shared" si="5"/>
        <v>0</v>
      </c>
      <c r="D270" s="196"/>
      <c r="E270" s="197"/>
      <c r="F270" s="197"/>
      <c r="G270" s="189"/>
      <c r="H270" s="196"/>
      <c r="I270" s="196"/>
      <c r="J270" s="196"/>
      <c r="O270" s="85"/>
      <c r="Q270" s="85"/>
    </row>
    <row r="271" spans="1:17" ht="15.75" hidden="1" thickBot="1">
      <c r="A271" s="102">
        <v>4310400205</v>
      </c>
      <c r="B271" s="102" t="s">
        <v>391</v>
      </c>
      <c r="C271" s="189">
        <f t="shared" si="5"/>
        <v>0</v>
      </c>
      <c r="D271" s="196"/>
      <c r="E271" s="197"/>
      <c r="F271" s="197"/>
      <c r="G271" s="189"/>
      <c r="H271" s="196"/>
      <c r="I271" s="196"/>
      <c r="J271" s="196"/>
      <c r="O271" s="85"/>
      <c r="Q271" s="85"/>
    </row>
    <row r="272" spans="1:17" ht="15.75" hidden="1" thickBot="1">
      <c r="A272" s="102">
        <v>43104003</v>
      </c>
      <c r="B272" s="88" t="s">
        <v>18</v>
      </c>
      <c r="C272" s="189">
        <f t="shared" si="5"/>
        <v>0</v>
      </c>
      <c r="D272" s="196"/>
      <c r="E272" s="197"/>
      <c r="F272" s="197"/>
      <c r="G272" s="189"/>
      <c r="H272" s="196"/>
      <c r="I272" s="196"/>
      <c r="J272" s="196"/>
      <c r="O272" s="85"/>
      <c r="Q272" s="85"/>
    </row>
    <row r="273" spans="1:17" ht="15.75" hidden="1" thickBot="1">
      <c r="A273" s="102">
        <v>4310400301</v>
      </c>
      <c r="B273" s="92" t="s">
        <v>392</v>
      </c>
      <c r="C273" s="189">
        <f t="shared" si="5"/>
        <v>0</v>
      </c>
      <c r="D273" s="196"/>
      <c r="E273" s="197"/>
      <c r="F273" s="197"/>
      <c r="G273" s="189"/>
      <c r="H273" s="196"/>
      <c r="I273" s="196"/>
      <c r="J273" s="196"/>
      <c r="O273" s="85"/>
      <c r="Q273" s="85"/>
    </row>
    <row r="274" spans="1:17" ht="15.75" hidden="1" thickBot="1">
      <c r="A274" s="102">
        <v>4310400302</v>
      </c>
      <c r="B274" s="92" t="s">
        <v>416</v>
      </c>
      <c r="C274" s="189">
        <f t="shared" si="5"/>
        <v>0</v>
      </c>
      <c r="D274" s="196"/>
      <c r="E274" s="197"/>
      <c r="F274" s="197"/>
      <c r="G274" s="189"/>
      <c r="H274" s="196"/>
      <c r="I274" s="196"/>
      <c r="J274" s="196"/>
      <c r="O274" s="85"/>
      <c r="Q274" s="85"/>
    </row>
    <row r="275" spans="1:17" ht="15.75" hidden="1" thickBot="1">
      <c r="A275" s="102">
        <v>4310400303</v>
      </c>
      <c r="B275" s="92" t="s">
        <v>394</v>
      </c>
      <c r="C275" s="189">
        <f t="shared" si="5"/>
        <v>0</v>
      </c>
      <c r="D275" s="196"/>
      <c r="E275" s="197"/>
      <c r="F275" s="197"/>
      <c r="G275" s="189"/>
      <c r="H275" s="196"/>
      <c r="I275" s="196"/>
      <c r="J275" s="196"/>
      <c r="O275" s="85"/>
      <c r="Q275" s="85"/>
    </row>
    <row r="276" spans="1:17" ht="15.75" hidden="1" thickBot="1">
      <c r="A276" s="102">
        <v>43104004</v>
      </c>
      <c r="B276" s="88" t="s">
        <v>32</v>
      </c>
      <c r="C276" s="189">
        <f t="shared" si="5"/>
        <v>0</v>
      </c>
      <c r="D276" s="196"/>
      <c r="E276" s="197"/>
      <c r="F276" s="197"/>
      <c r="G276" s="189"/>
      <c r="H276" s="196"/>
      <c r="I276" s="196"/>
      <c r="J276" s="196"/>
      <c r="O276" s="85"/>
      <c r="Q276" s="85"/>
    </row>
    <row r="277" spans="1:17" ht="15.75" hidden="1" thickBot="1">
      <c r="A277" s="102">
        <v>4310400401</v>
      </c>
      <c r="B277" s="92" t="s">
        <v>32</v>
      </c>
      <c r="C277" s="189">
        <f t="shared" si="5"/>
        <v>0</v>
      </c>
      <c r="D277" s="196"/>
      <c r="E277" s="197"/>
      <c r="F277" s="197"/>
      <c r="G277" s="189"/>
      <c r="H277" s="196"/>
      <c r="I277" s="196"/>
      <c r="J277" s="196"/>
      <c r="O277" s="85"/>
      <c r="Q277" s="85"/>
    </row>
    <row r="278" spans="1:17" ht="19.5" hidden="1" thickBot="1">
      <c r="A278" s="106">
        <v>43105</v>
      </c>
      <c r="B278" s="109" t="s">
        <v>33</v>
      </c>
      <c r="C278" s="189">
        <f t="shared" si="5"/>
        <v>0</v>
      </c>
      <c r="D278" s="197"/>
      <c r="E278" s="197"/>
      <c r="F278" s="197"/>
      <c r="G278" s="189"/>
      <c r="H278" s="196"/>
      <c r="I278" s="196"/>
      <c r="J278" s="196"/>
      <c r="O278" s="85"/>
      <c r="Q278" s="85"/>
    </row>
    <row r="279" spans="1:17" ht="15.75" hidden="1" thickBot="1">
      <c r="A279" s="102">
        <v>43105001</v>
      </c>
      <c r="B279" s="116" t="s">
        <v>33</v>
      </c>
      <c r="C279" s="189">
        <f t="shared" si="5"/>
        <v>0</v>
      </c>
      <c r="D279" s="197"/>
      <c r="E279" s="197"/>
      <c r="F279" s="197"/>
      <c r="G279" s="189"/>
      <c r="H279" s="196"/>
      <c r="I279" s="196"/>
      <c r="J279" s="196"/>
      <c r="O279" s="85"/>
      <c r="Q279" s="85"/>
    </row>
    <row r="280" spans="1:17" ht="19.5" hidden="1" thickBot="1">
      <c r="A280" s="106">
        <v>43106</v>
      </c>
      <c r="B280" s="109" t="s">
        <v>34</v>
      </c>
      <c r="C280" s="189">
        <f t="shared" si="5"/>
        <v>0</v>
      </c>
      <c r="D280" s="197"/>
      <c r="E280" s="197"/>
      <c r="F280" s="197"/>
      <c r="G280" s="189"/>
      <c r="H280" s="196"/>
      <c r="I280" s="196"/>
      <c r="J280" s="196"/>
      <c r="O280" s="85"/>
      <c r="Q280" s="85"/>
    </row>
    <row r="281" spans="1:17" ht="15.75" hidden="1" thickBot="1">
      <c r="A281" s="116">
        <v>43106001</v>
      </c>
      <c r="B281" s="116" t="s">
        <v>417</v>
      </c>
      <c r="C281" s="189">
        <f t="shared" si="5"/>
        <v>0</v>
      </c>
      <c r="D281" s="197"/>
      <c r="E281" s="197"/>
      <c r="F281" s="197"/>
      <c r="G281" s="189"/>
      <c r="H281" s="196"/>
      <c r="I281" s="196"/>
      <c r="J281" s="196"/>
      <c r="O281" s="85"/>
      <c r="Q281" s="85"/>
    </row>
    <row r="282" spans="1:17" ht="15.75" hidden="1" thickBot="1">
      <c r="A282" s="116">
        <v>43106002</v>
      </c>
      <c r="B282" s="116" t="s">
        <v>418</v>
      </c>
      <c r="C282" s="189">
        <f t="shared" si="5"/>
        <v>0</v>
      </c>
      <c r="D282" s="197"/>
      <c r="E282" s="197"/>
      <c r="F282" s="197"/>
      <c r="G282" s="189"/>
      <c r="H282" s="196"/>
      <c r="I282" s="196"/>
      <c r="J282" s="196"/>
      <c r="O282" s="85"/>
      <c r="Q282" s="85"/>
    </row>
    <row r="283" spans="1:17" ht="15.75" hidden="1" thickBot="1">
      <c r="A283" s="116">
        <v>43106003</v>
      </c>
      <c r="B283" s="116" t="s">
        <v>419</v>
      </c>
      <c r="C283" s="189">
        <f t="shared" si="5"/>
        <v>0</v>
      </c>
      <c r="D283" s="197"/>
      <c r="E283" s="197"/>
      <c r="F283" s="197"/>
      <c r="G283" s="189"/>
      <c r="H283" s="196"/>
      <c r="I283" s="196"/>
      <c r="J283" s="196"/>
      <c r="O283" s="85"/>
      <c r="Q283" s="85"/>
    </row>
    <row r="284" spans="1:17" ht="15.75" hidden="1" thickBot="1">
      <c r="A284" s="116">
        <v>43106004</v>
      </c>
      <c r="B284" s="116" t="s">
        <v>420</v>
      </c>
      <c r="C284" s="189">
        <f t="shared" si="5"/>
        <v>0</v>
      </c>
      <c r="D284" s="197"/>
      <c r="E284" s="197"/>
      <c r="F284" s="197"/>
      <c r="G284" s="189"/>
      <c r="H284" s="196"/>
      <c r="I284" s="196"/>
      <c r="J284" s="196"/>
      <c r="O284" s="85"/>
      <c r="Q284" s="85"/>
    </row>
    <row r="285" spans="1:17" ht="19.5" hidden="1" thickBot="1">
      <c r="A285" s="86">
        <v>47</v>
      </c>
      <c r="B285" s="86" t="s">
        <v>35</v>
      </c>
      <c r="C285" s="189">
        <f t="shared" si="5"/>
        <v>0</v>
      </c>
      <c r="D285" s="190"/>
      <c r="E285" s="191"/>
      <c r="F285" s="192"/>
      <c r="G285" s="189"/>
      <c r="H285" s="189"/>
      <c r="I285" s="189"/>
      <c r="J285" s="189"/>
      <c r="O285" s="85"/>
      <c r="Q285" s="85"/>
    </row>
    <row r="286" spans="1:17" ht="19.5" hidden="1" thickBot="1">
      <c r="A286" s="86">
        <v>471</v>
      </c>
      <c r="B286" s="86" t="s">
        <v>35</v>
      </c>
      <c r="C286" s="189">
        <f t="shared" si="5"/>
        <v>0</v>
      </c>
      <c r="D286" s="191"/>
      <c r="E286" s="192"/>
      <c r="F286" s="192"/>
      <c r="G286" s="189"/>
      <c r="H286" s="189"/>
      <c r="I286" s="189"/>
      <c r="J286" s="189"/>
      <c r="O286" s="85"/>
      <c r="Q286" s="85"/>
    </row>
    <row r="287" spans="1:17" ht="19.5" hidden="1" thickBot="1">
      <c r="A287" s="86">
        <v>47101</v>
      </c>
      <c r="B287" s="86" t="s">
        <v>35</v>
      </c>
      <c r="C287" s="189">
        <f t="shared" si="5"/>
        <v>0</v>
      </c>
      <c r="D287" s="192"/>
      <c r="E287" s="189"/>
      <c r="F287" s="192"/>
      <c r="G287" s="189"/>
      <c r="H287" s="189"/>
      <c r="I287" s="189"/>
      <c r="J287" s="189"/>
      <c r="O287" s="85"/>
      <c r="Q287" s="85"/>
    </row>
    <row r="288" spans="1:17" ht="16.5" hidden="1" thickBot="1">
      <c r="A288" s="114">
        <v>47101001</v>
      </c>
      <c r="B288" s="97" t="s">
        <v>210</v>
      </c>
      <c r="C288" s="189">
        <f t="shared" si="5"/>
        <v>0</v>
      </c>
      <c r="D288" s="192"/>
      <c r="E288" s="189"/>
      <c r="F288" s="192"/>
      <c r="G288" s="189"/>
      <c r="H288" s="189"/>
      <c r="I288" s="189"/>
      <c r="J288" s="189"/>
      <c r="O288" s="85"/>
      <c r="Q288" s="85"/>
    </row>
    <row r="289" spans="1:17" ht="16.5" hidden="1" thickBot="1">
      <c r="A289" s="114">
        <v>47101002</v>
      </c>
      <c r="B289" s="97" t="s">
        <v>211</v>
      </c>
      <c r="C289" s="189">
        <f t="shared" si="5"/>
        <v>0</v>
      </c>
      <c r="D289" s="192"/>
      <c r="E289" s="189"/>
      <c r="F289" s="192"/>
      <c r="G289" s="189"/>
      <c r="H289" s="189"/>
      <c r="I289" s="189"/>
      <c r="J289" s="189"/>
      <c r="O289" s="85"/>
      <c r="Q289" s="85"/>
    </row>
    <row r="290" spans="1:17" ht="16.5" hidden="1" thickBot="1">
      <c r="A290" s="114">
        <v>47101003</v>
      </c>
      <c r="B290" s="97" t="s">
        <v>212</v>
      </c>
      <c r="C290" s="189">
        <f t="shared" si="5"/>
        <v>0</v>
      </c>
      <c r="D290" s="192"/>
      <c r="E290" s="189"/>
      <c r="F290" s="192"/>
      <c r="G290" s="189"/>
      <c r="H290" s="189"/>
      <c r="I290" s="189"/>
      <c r="J290" s="189"/>
      <c r="O290" s="85"/>
      <c r="Q290" s="85"/>
    </row>
    <row r="291" spans="1:17" ht="16.5" hidden="1" thickBot="1">
      <c r="A291" s="114">
        <v>47101004</v>
      </c>
      <c r="B291" s="97" t="s">
        <v>213</v>
      </c>
      <c r="C291" s="189">
        <f t="shared" si="5"/>
        <v>0</v>
      </c>
      <c r="D291" s="192"/>
      <c r="E291" s="189"/>
      <c r="F291" s="192"/>
      <c r="G291" s="189"/>
      <c r="H291" s="189"/>
      <c r="I291" s="189"/>
      <c r="J291" s="189"/>
      <c r="O291" s="85"/>
      <c r="Q291" s="85"/>
    </row>
    <row r="292" spans="1:17" ht="16.5" hidden="1" thickBot="1">
      <c r="A292" s="114">
        <v>47101005</v>
      </c>
      <c r="B292" s="117" t="s">
        <v>214</v>
      </c>
      <c r="C292" s="189">
        <f t="shared" si="5"/>
        <v>0</v>
      </c>
      <c r="D292" s="204"/>
      <c r="E292" s="203"/>
      <c r="F292" s="204"/>
      <c r="G292" s="203"/>
      <c r="H292" s="203"/>
      <c r="I292" s="203"/>
      <c r="J292" s="203"/>
      <c r="O292" s="85"/>
      <c r="Q292" s="85"/>
    </row>
    <row r="293" spans="1:17" ht="33" customHeight="1" thickTop="1" thickBot="1">
      <c r="A293" s="118"/>
      <c r="B293" s="119" t="s">
        <v>42</v>
      </c>
      <c r="C293" s="205">
        <f>SUM(C5:C292)</f>
        <v>1203612.5</v>
      </c>
      <c r="D293" s="205">
        <f t="shared" ref="D293:J293" si="6">SUM(D5:D292)</f>
        <v>159239</v>
      </c>
      <c r="E293" s="205">
        <f t="shared" si="6"/>
        <v>1031607</v>
      </c>
      <c r="F293" s="205">
        <f t="shared" si="6"/>
        <v>12766.5</v>
      </c>
      <c r="G293" s="205">
        <f t="shared" si="6"/>
        <v>0</v>
      </c>
      <c r="H293" s="205">
        <f t="shared" si="6"/>
        <v>0</v>
      </c>
      <c r="I293" s="205">
        <f t="shared" si="6"/>
        <v>0</v>
      </c>
      <c r="J293" s="205">
        <f t="shared" si="6"/>
        <v>0</v>
      </c>
    </row>
    <row r="294" spans="1:17" ht="15.75" thickTop="1"/>
  </sheetData>
  <autoFilter ref="A4:Q295" xr:uid="{00000000-0001-0000-0300-000000000000}">
    <filterColumn colId="2">
      <filters blank="1">
        <filter val="1,031,607"/>
        <filter val="1,203,613"/>
        <filter val="1,428"/>
        <filter val="1,482"/>
        <filter val="104"/>
        <filter val="109"/>
        <filter val="115"/>
        <filter val="117,392"/>
        <filter val="150"/>
        <filter val="183"/>
        <filter val="2,000"/>
        <filter val="2,111"/>
        <filter val="26,414"/>
        <filter val="3,146"/>
        <filter val="3,527"/>
        <filter val="4,819"/>
        <filter val="45"/>
        <filter val="7,158"/>
        <filter val="745"/>
        <filter val="928"/>
      </filters>
    </filterColumn>
  </autoFilter>
  <mergeCells count="1">
    <mergeCell ref="A2:J2"/>
  </mergeCells>
  <printOptions horizontalCentered="1" verticalCentered="1"/>
  <pageMargins left="0" right="0" top="0.74803149606299213" bottom="0.74803149606299213" header="0.31496062992125984" footer="0.31496062992125984"/>
  <pageSetup scale="70" orientation="landscape" r:id="rId1"/>
  <ignoredErrors>
    <ignoredError sqref="C293 D293:J293 C5:C6 C7:C292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3:M26"/>
  <sheetViews>
    <sheetView rightToLeft="1" workbookViewId="0">
      <selection activeCell="E4" sqref="E4:J4"/>
    </sheetView>
  </sheetViews>
  <sheetFormatPr defaultRowHeight="15"/>
  <cols>
    <col min="2" max="2" width="29.28515625" customWidth="1"/>
    <col min="5" max="5" width="12.140625" bestFit="1" customWidth="1"/>
    <col min="6" max="10" width="6.28515625" customWidth="1"/>
    <col min="11" max="11" width="25.28515625" customWidth="1"/>
    <col min="12" max="12" width="20" customWidth="1"/>
    <col min="13" max="13" width="17.28515625" customWidth="1"/>
  </cols>
  <sheetData>
    <row r="3" spans="1:13" ht="28.5">
      <c r="A3" s="272" t="s">
        <v>180</v>
      </c>
      <c r="B3" s="272"/>
      <c r="C3" s="272"/>
      <c r="D3" s="272"/>
      <c r="E3" s="272"/>
      <c r="F3" s="272"/>
      <c r="G3" s="272"/>
      <c r="H3" s="272"/>
      <c r="I3" s="272"/>
      <c r="J3" s="272"/>
      <c r="K3" s="272"/>
      <c r="L3" s="272"/>
      <c r="M3" s="272"/>
    </row>
    <row r="4" spans="1:13" ht="15.75" thickBot="1"/>
    <row r="5" spans="1:13" ht="42" customHeight="1" thickTop="1">
      <c r="A5" s="275" t="s">
        <v>92</v>
      </c>
      <c r="B5" s="280" t="s">
        <v>87</v>
      </c>
      <c r="C5" s="280" t="s">
        <v>88</v>
      </c>
      <c r="D5" s="280" t="s">
        <v>89</v>
      </c>
      <c r="E5" s="280" t="s">
        <v>93</v>
      </c>
      <c r="F5" s="277" t="s">
        <v>437</v>
      </c>
      <c r="G5" s="278"/>
      <c r="H5" s="278"/>
      <c r="I5" s="278"/>
      <c r="J5" s="279"/>
      <c r="K5" s="282" t="s">
        <v>90</v>
      </c>
      <c r="L5" s="273" t="s">
        <v>91</v>
      </c>
      <c r="M5" s="273" t="s">
        <v>185</v>
      </c>
    </row>
    <row r="6" spans="1:13" ht="15" customHeight="1" thickBot="1">
      <c r="A6" s="276"/>
      <c r="B6" s="281"/>
      <c r="C6" s="281"/>
      <c r="D6" s="281"/>
      <c r="E6" s="281"/>
      <c r="F6" s="166">
        <v>1</v>
      </c>
      <c r="G6" s="167">
        <v>2</v>
      </c>
      <c r="H6" s="167">
        <v>3</v>
      </c>
      <c r="I6" s="167">
        <v>4</v>
      </c>
      <c r="J6" s="168">
        <v>5</v>
      </c>
      <c r="K6" s="283"/>
      <c r="L6" s="274"/>
      <c r="M6" s="274"/>
    </row>
    <row r="7" spans="1:13" ht="27" customHeight="1" thickTop="1">
      <c r="A7" s="246">
        <v>1</v>
      </c>
      <c r="B7" s="247" t="s">
        <v>450</v>
      </c>
      <c r="C7" s="14"/>
      <c r="D7" s="14"/>
      <c r="E7" s="14"/>
      <c r="F7" s="17"/>
      <c r="G7" s="11"/>
      <c r="H7" s="11"/>
      <c r="I7" s="11"/>
      <c r="J7" s="18"/>
      <c r="K7" s="23"/>
      <c r="L7" s="24"/>
      <c r="M7" s="24"/>
    </row>
    <row r="8" spans="1:13" ht="30" customHeight="1">
      <c r="A8" s="246">
        <v>2</v>
      </c>
      <c r="B8" s="15"/>
      <c r="C8" s="15"/>
      <c r="D8" s="15"/>
      <c r="E8" s="15"/>
      <c r="F8" s="19"/>
      <c r="G8" s="9"/>
      <c r="H8" s="9"/>
      <c r="I8" s="9"/>
      <c r="J8" s="20"/>
      <c r="K8" s="15"/>
      <c r="L8" s="171"/>
      <c r="M8" s="25"/>
    </row>
    <row r="9" spans="1:13" ht="27.75" customHeight="1">
      <c r="A9" s="246"/>
      <c r="B9" s="15"/>
      <c r="C9" s="15"/>
      <c r="D9" s="15"/>
      <c r="E9" s="15"/>
      <c r="F9" s="19"/>
      <c r="G9" s="9"/>
      <c r="H9" s="9"/>
      <c r="I9" s="9"/>
      <c r="J9" s="20"/>
      <c r="K9" s="15"/>
      <c r="L9" s="170"/>
      <c r="M9" s="25"/>
    </row>
    <row r="10" spans="1:13" ht="27" customHeight="1">
      <c r="A10" s="246"/>
      <c r="B10" s="15"/>
      <c r="C10" s="15"/>
      <c r="D10" s="15"/>
      <c r="E10" s="15"/>
      <c r="F10" s="19"/>
      <c r="G10" s="9"/>
      <c r="H10" s="9"/>
      <c r="I10" s="9"/>
      <c r="J10" s="20"/>
      <c r="K10" s="15"/>
      <c r="L10" s="25"/>
      <c r="M10" s="25"/>
    </row>
    <row r="11" spans="1:13" ht="27" customHeight="1">
      <c r="A11" s="246"/>
      <c r="B11" s="15"/>
      <c r="C11" s="15"/>
      <c r="D11" s="15"/>
      <c r="E11" s="15"/>
      <c r="F11" s="19"/>
      <c r="G11" s="9"/>
      <c r="H11" s="9"/>
      <c r="I11" s="9"/>
      <c r="J11" s="20"/>
      <c r="K11" s="15"/>
      <c r="L11" s="25"/>
      <c r="M11" s="25"/>
    </row>
    <row r="12" spans="1:13" ht="27" customHeight="1">
      <c r="A12" s="246"/>
      <c r="B12" s="15"/>
      <c r="C12" s="15"/>
      <c r="D12" s="15"/>
      <c r="E12" s="15"/>
      <c r="F12" s="19"/>
      <c r="G12" s="9"/>
      <c r="H12" s="9"/>
      <c r="I12" s="9"/>
      <c r="J12" s="20"/>
      <c r="K12" s="15"/>
      <c r="L12" s="25"/>
      <c r="M12" s="25"/>
    </row>
    <row r="13" spans="1:13" ht="27" customHeight="1">
      <c r="A13" s="12"/>
      <c r="B13" s="15"/>
      <c r="C13" s="15"/>
      <c r="D13" s="15"/>
      <c r="E13" s="15"/>
      <c r="F13" s="19"/>
      <c r="G13" s="9"/>
      <c r="H13" s="9"/>
      <c r="I13" s="9"/>
      <c r="J13" s="20"/>
      <c r="K13" s="15"/>
      <c r="L13" s="25"/>
      <c r="M13" s="25"/>
    </row>
    <row r="14" spans="1:13" ht="27" customHeight="1">
      <c r="A14" s="12"/>
      <c r="B14" s="15"/>
      <c r="C14" s="15"/>
      <c r="D14" s="15"/>
      <c r="E14" s="15"/>
      <c r="F14" s="19"/>
      <c r="G14" s="9"/>
      <c r="H14" s="9"/>
      <c r="I14" s="9"/>
      <c r="J14" s="20"/>
      <c r="K14" s="15"/>
      <c r="L14" s="25"/>
      <c r="M14" s="25"/>
    </row>
    <row r="15" spans="1:13" ht="27" customHeight="1">
      <c r="A15" s="12"/>
      <c r="B15" s="15"/>
      <c r="C15" s="15"/>
      <c r="D15" s="15"/>
      <c r="E15" s="15"/>
      <c r="F15" s="19"/>
      <c r="G15" s="9"/>
      <c r="H15" s="9"/>
      <c r="I15" s="9"/>
      <c r="J15" s="20"/>
      <c r="K15" s="15"/>
      <c r="L15" s="25"/>
      <c r="M15" s="25"/>
    </row>
    <row r="16" spans="1:13" ht="27" customHeight="1">
      <c r="A16" s="12"/>
      <c r="B16" s="15"/>
      <c r="C16" s="15"/>
      <c r="D16" s="15"/>
      <c r="E16" s="15"/>
      <c r="F16" s="19"/>
      <c r="G16" s="9"/>
      <c r="H16" s="9"/>
      <c r="I16" s="9"/>
      <c r="J16" s="20"/>
      <c r="K16" s="15"/>
      <c r="L16" s="25"/>
      <c r="M16" s="25"/>
    </row>
    <row r="17" spans="1:13" ht="27" customHeight="1">
      <c r="A17" s="12"/>
      <c r="B17" s="15"/>
      <c r="C17" s="15"/>
      <c r="D17" s="15"/>
      <c r="E17" s="15"/>
      <c r="F17" s="19"/>
      <c r="G17" s="9"/>
      <c r="H17" s="9"/>
      <c r="I17" s="9"/>
      <c r="J17" s="20"/>
      <c r="K17" s="15"/>
      <c r="L17" s="25"/>
      <c r="M17" s="25"/>
    </row>
    <row r="18" spans="1:13" ht="27" customHeight="1">
      <c r="A18" s="12"/>
      <c r="B18" s="15"/>
      <c r="C18" s="15"/>
      <c r="D18" s="15"/>
      <c r="E18" s="15"/>
      <c r="F18" s="19"/>
      <c r="G18" s="9"/>
      <c r="H18" s="9"/>
      <c r="I18" s="9"/>
      <c r="J18" s="20"/>
      <c r="K18" s="15"/>
      <c r="L18" s="25"/>
      <c r="M18" s="25"/>
    </row>
    <row r="19" spans="1:13" ht="27" customHeight="1">
      <c r="A19" s="12"/>
      <c r="B19" s="15"/>
      <c r="C19" s="15"/>
      <c r="D19" s="15"/>
      <c r="E19" s="15"/>
      <c r="F19" s="19"/>
      <c r="G19" s="9"/>
      <c r="H19" s="9"/>
      <c r="I19" s="9"/>
      <c r="J19" s="20"/>
      <c r="K19" s="15"/>
      <c r="L19" s="25"/>
      <c r="M19" s="25"/>
    </row>
    <row r="20" spans="1:13" ht="27" customHeight="1">
      <c r="A20" s="12"/>
      <c r="B20" s="15"/>
      <c r="C20" s="15"/>
      <c r="D20" s="15"/>
      <c r="E20" s="15"/>
      <c r="F20" s="19"/>
      <c r="G20" s="9"/>
      <c r="H20" s="9"/>
      <c r="I20" s="9"/>
      <c r="J20" s="20"/>
      <c r="K20" s="15"/>
      <c r="L20" s="25"/>
      <c r="M20" s="25"/>
    </row>
    <row r="21" spans="1:13" ht="27" customHeight="1">
      <c r="A21" s="12"/>
      <c r="B21" s="15"/>
      <c r="C21" s="15"/>
      <c r="D21" s="15"/>
      <c r="E21" s="15"/>
      <c r="F21" s="19"/>
      <c r="G21" s="9"/>
      <c r="H21" s="9"/>
      <c r="I21" s="9"/>
      <c r="J21" s="20"/>
      <c r="K21" s="15"/>
      <c r="L21" s="25"/>
      <c r="M21" s="25"/>
    </row>
    <row r="22" spans="1:13" ht="27" customHeight="1">
      <c r="A22" s="12"/>
      <c r="B22" s="15"/>
      <c r="C22" s="15"/>
      <c r="D22" s="15"/>
      <c r="E22" s="15"/>
      <c r="F22" s="19"/>
      <c r="G22" s="9"/>
      <c r="H22" s="9"/>
      <c r="I22" s="9"/>
      <c r="J22" s="20"/>
      <c r="K22" s="15"/>
      <c r="L22" s="25"/>
      <c r="M22" s="25"/>
    </row>
    <row r="23" spans="1:13" ht="27" customHeight="1">
      <c r="A23" s="12"/>
      <c r="B23" s="15"/>
      <c r="C23" s="15"/>
      <c r="D23" s="15"/>
      <c r="E23" s="15"/>
      <c r="F23" s="19"/>
      <c r="G23" s="9"/>
      <c r="H23" s="9"/>
      <c r="I23" s="9"/>
      <c r="J23" s="20"/>
      <c r="K23" s="15"/>
      <c r="L23" s="25"/>
      <c r="M23" s="25"/>
    </row>
    <row r="24" spans="1:13" ht="27" customHeight="1">
      <c r="A24" s="12"/>
      <c r="B24" s="15"/>
      <c r="C24" s="15"/>
      <c r="D24" s="15"/>
      <c r="E24" s="15"/>
      <c r="F24" s="19"/>
      <c r="G24" s="9"/>
      <c r="H24" s="9"/>
      <c r="I24" s="9"/>
      <c r="J24" s="20"/>
      <c r="K24" s="15"/>
      <c r="L24" s="25"/>
      <c r="M24" s="25"/>
    </row>
    <row r="25" spans="1:13" ht="24" customHeight="1" thickBot="1">
      <c r="A25" s="13"/>
      <c r="B25" s="16"/>
      <c r="C25" s="16"/>
      <c r="D25" s="16"/>
      <c r="E25" s="16"/>
      <c r="F25" s="21"/>
      <c r="G25" s="10"/>
      <c r="H25" s="10"/>
      <c r="I25" s="10"/>
      <c r="J25" s="22"/>
      <c r="K25" s="16"/>
      <c r="L25" s="26"/>
      <c r="M25" s="26"/>
    </row>
    <row r="26" spans="1:13" ht="15.75" thickTop="1"/>
  </sheetData>
  <mergeCells count="10">
    <mergeCell ref="A3:M3"/>
    <mergeCell ref="M5:M6"/>
    <mergeCell ref="L5:L6"/>
    <mergeCell ref="A5:A6"/>
    <mergeCell ref="F5:J5"/>
    <mergeCell ref="B5:B6"/>
    <mergeCell ref="C5:C6"/>
    <mergeCell ref="D5:D6"/>
    <mergeCell ref="E5:E6"/>
    <mergeCell ref="K5:K6"/>
  </mergeCells>
  <printOptions horizontalCentered="1" verticalCentered="1"/>
  <pageMargins left="0" right="0" top="0.35433070866141736" bottom="0.35433070866141736" header="0.31496062992125984" footer="0.31496062992125984"/>
  <pageSetup scale="8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E39"/>
  <sheetViews>
    <sheetView rightToLeft="1" topLeftCell="A22" workbookViewId="0">
      <selection activeCell="H29" sqref="H29"/>
    </sheetView>
  </sheetViews>
  <sheetFormatPr defaultColWidth="8.85546875" defaultRowHeight="15"/>
  <cols>
    <col min="1" max="1" width="8.85546875" style="54"/>
    <col min="2" max="2" width="39.85546875" style="54" customWidth="1"/>
    <col min="3" max="4" width="14.85546875" style="207" customWidth="1"/>
    <col min="5" max="5" width="17.7109375" style="54" customWidth="1"/>
    <col min="6" max="16384" width="8.85546875" style="54"/>
  </cols>
  <sheetData>
    <row r="2" spans="1:5" ht="21">
      <c r="A2" s="286" t="s">
        <v>444</v>
      </c>
      <c r="B2" s="286"/>
      <c r="C2" s="286"/>
      <c r="D2" s="286"/>
      <c r="E2" s="286"/>
    </row>
    <row r="3" spans="1:5" ht="15.75" thickBot="1"/>
    <row r="4" spans="1:5" ht="31.5" thickTop="1" thickBot="1">
      <c r="A4" s="128" t="s">
        <v>0</v>
      </c>
      <c r="B4" s="129" t="s">
        <v>116</v>
      </c>
      <c r="C4" s="206" t="s">
        <v>428</v>
      </c>
      <c r="D4" s="206" t="s">
        <v>427</v>
      </c>
      <c r="E4" s="130" t="s">
        <v>178</v>
      </c>
    </row>
    <row r="5" spans="1:5" ht="21" thickTop="1">
      <c r="A5" s="127">
        <v>1</v>
      </c>
      <c r="B5" s="126" t="s">
        <v>43</v>
      </c>
      <c r="C5" s="208"/>
      <c r="D5" s="209"/>
      <c r="E5" s="210"/>
    </row>
    <row r="6" spans="1:5" ht="18">
      <c r="A6" s="211">
        <v>11</v>
      </c>
      <c r="B6" s="124" t="s">
        <v>44</v>
      </c>
      <c r="C6" s="212"/>
      <c r="D6" s="213"/>
      <c r="E6" s="214"/>
    </row>
    <row r="7" spans="1:5" ht="22.5" customHeight="1">
      <c r="A7" s="123">
        <v>111</v>
      </c>
      <c r="B7" s="30" t="s">
        <v>422</v>
      </c>
      <c r="C7" s="212">
        <v>6931402.79</v>
      </c>
      <c r="D7" s="212">
        <v>2018829.1</v>
      </c>
      <c r="E7" s="214"/>
    </row>
    <row r="8" spans="1:5" ht="22.5" customHeight="1">
      <c r="A8" s="123">
        <v>112</v>
      </c>
      <c r="B8" s="30" t="s">
        <v>45</v>
      </c>
      <c r="C8" s="212"/>
      <c r="D8" s="212"/>
      <c r="E8" s="214"/>
    </row>
    <row r="9" spans="1:5" ht="22.5" customHeight="1">
      <c r="A9" s="123">
        <v>113</v>
      </c>
      <c r="B9" s="30" t="s">
        <v>46</v>
      </c>
      <c r="C9" s="212"/>
      <c r="D9" s="212"/>
      <c r="E9" s="214"/>
    </row>
    <row r="10" spans="1:5" ht="22.5" customHeight="1">
      <c r="A10" s="123">
        <v>114</v>
      </c>
      <c r="B10" s="30" t="s">
        <v>47</v>
      </c>
      <c r="C10" s="212">
        <v>11000</v>
      </c>
      <c r="D10" s="212">
        <v>19000</v>
      </c>
      <c r="E10" s="214"/>
    </row>
    <row r="11" spans="1:5" ht="22.5" customHeight="1">
      <c r="A11" s="123">
        <v>115</v>
      </c>
      <c r="B11" s="30" t="s">
        <v>48</v>
      </c>
      <c r="C11" s="212"/>
      <c r="D11" s="213"/>
      <c r="E11" s="214"/>
    </row>
    <row r="12" spans="1:5" ht="22.5" customHeight="1">
      <c r="A12" s="123">
        <v>116</v>
      </c>
      <c r="B12" s="30" t="s">
        <v>49</v>
      </c>
      <c r="C12" s="212"/>
      <c r="D12" s="213"/>
      <c r="E12" s="214"/>
    </row>
    <row r="13" spans="1:5" ht="22.5" customHeight="1">
      <c r="A13" s="123">
        <v>117</v>
      </c>
      <c r="B13" s="30" t="s">
        <v>50</v>
      </c>
      <c r="C13" s="212"/>
      <c r="D13" s="213"/>
      <c r="E13" s="214"/>
    </row>
    <row r="14" spans="1:5" ht="22.5" customHeight="1" thickBot="1">
      <c r="A14" s="123">
        <v>118</v>
      </c>
      <c r="B14" s="30" t="s">
        <v>51</v>
      </c>
      <c r="C14" s="212"/>
      <c r="D14" s="213"/>
      <c r="E14" s="214"/>
    </row>
    <row r="15" spans="1:5" ht="22.5" customHeight="1" thickBot="1">
      <c r="A15" s="134"/>
      <c r="B15" s="135" t="s">
        <v>423</v>
      </c>
      <c r="C15" s="215">
        <f>SUM(C5:C14)</f>
        <v>6942402.79</v>
      </c>
      <c r="D15" s="215">
        <f>SUM(D5:D14)</f>
        <v>2037829.1</v>
      </c>
      <c r="E15" s="216"/>
    </row>
    <row r="16" spans="1:5" ht="20.25">
      <c r="A16" s="211">
        <v>12</v>
      </c>
      <c r="B16" s="122" t="s">
        <v>52</v>
      </c>
      <c r="C16" s="212">
        <v>0</v>
      </c>
      <c r="D16" s="213">
        <v>0</v>
      </c>
      <c r="E16" s="214"/>
    </row>
    <row r="17" spans="1:5" ht="21" customHeight="1">
      <c r="A17" s="123">
        <v>121</v>
      </c>
      <c r="B17" s="30" t="s">
        <v>53</v>
      </c>
      <c r="C17" s="212">
        <v>5270354.25</v>
      </c>
      <c r="D17" s="212">
        <v>4879768</v>
      </c>
      <c r="E17" s="214"/>
    </row>
    <row r="18" spans="1:5" ht="21" customHeight="1">
      <c r="A18" s="123">
        <v>122</v>
      </c>
      <c r="B18" s="30" t="s">
        <v>54</v>
      </c>
      <c r="C18" s="212"/>
      <c r="D18" s="213"/>
      <c r="E18" s="214"/>
    </row>
    <row r="19" spans="1:5" ht="21" customHeight="1">
      <c r="A19" s="123">
        <v>123</v>
      </c>
      <c r="B19" s="30" t="s">
        <v>55</v>
      </c>
      <c r="C19" s="212"/>
      <c r="D19" s="213"/>
      <c r="E19" s="214"/>
    </row>
    <row r="20" spans="1:5" ht="21" customHeight="1">
      <c r="A20" s="123">
        <v>124</v>
      </c>
      <c r="B20" s="30" t="s">
        <v>56</v>
      </c>
      <c r="C20" s="212"/>
      <c r="D20" s="213"/>
      <c r="E20" s="214"/>
    </row>
    <row r="21" spans="1:5" ht="21" customHeight="1" thickBot="1">
      <c r="A21" s="131">
        <v>125</v>
      </c>
      <c r="B21" s="132" t="s">
        <v>57</v>
      </c>
      <c r="C21" s="217"/>
      <c r="D21" s="218"/>
      <c r="E21" s="219"/>
    </row>
    <row r="22" spans="1:5" ht="18.75" thickBot="1">
      <c r="A22" s="134"/>
      <c r="B22" s="135" t="s">
        <v>424</v>
      </c>
      <c r="C22" s="215">
        <f>SUM(C16:C21)</f>
        <v>5270354.25</v>
      </c>
      <c r="D22" s="215">
        <f>SUM(D16:D21)</f>
        <v>4879768</v>
      </c>
      <c r="E22" s="216"/>
    </row>
    <row r="23" spans="1:5" ht="20.25">
      <c r="A23" s="220">
        <v>13</v>
      </c>
      <c r="B23" s="133" t="s">
        <v>58</v>
      </c>
      <c r="C23" s="208">
        <v>0</v>
      </c>
      <c r="D23" s="209">
        <v>0</v>
      </c>
      <c r="E23" s="210"/>
    </row>
    <row r="24" spans="1:5" ht="20.25" customHeight="1">
      <c r="A24" s="123">
        <v>131</v>
      </c>
      <c r="B24" s="30" t="s">
        <v>59</v>
      </c>
      <c r="C24" s="212">
        <v>0</v>
      </c>
      <c r="D24" s="213">
        <v>0</v>
      </c>
      <c r="E24" s="214"/>
    </row>
    <row r="25" spans="1:5" ht="20.25" customHeight="1">
      <c r="A25" s="123">
        <v>132</v>
      </c>
      <c r="B25" s="30" t="s">
        <v>60</v>
      </c>
      <c r="C25" s="212">
        <v>0</v>
      </c>
      <c r="D25" s="213">
        <v>0</v>
      </c>
      <c r="E25" s="214"/>
    </row>
    <row r="26" spans="1:5" ht="20.25" customHeight="1">
      <c r="A26" s="123">
        <v>133</v>
      </c>
      <c r="B26" s="30" t="s">
        <v>61</v>
      </c>
      <c r="C26" s="212">
        <v>0</v>
      </c>
      <c r="D26" s="213">
        <v>0</v>
      </c>
      <c r="E26" s="214"/>
    </row>
    <row r="27" spans="1:5" ht="20.25" customHeight="1">
      <c r="A27" s="123">
        <v>134</v>
      </c>
      <c r="B27" s="30" t="s">
        <v>62</v>
      </c>
      <c r="C27" s="212">
        <v>4960000</v>
      </c>
      <c r="D27" s="213">
        <v>0</v>
      </c>
      <c r="E27" s="214"/>
    </row>
    <row r="28" spans="1:5" ht="20.25" customHeight="1">
      <c r="A28" s="123">
        <v>135</v>
      </c>
      <c r="B28" s="30" t="s">
        <v>63</v>
      </c>
      <c r="C28" s="212">
        <v>0</v>
      </c>
      <c r="D28" s="213">
        <v>0</v>
      </c>
      <c r="E28" s="214"/>
    </row>
    <row r="29" spans="1:5" ht="20.25" customHeight="1">
      <c r="A29" s="123">
        <v>136</v>
      </c>
      <c r="B29" s="30" t="s">
        <v>64</v>
      </c>
      <c r="C29" s="212">
        <v>0</v>
      </c>
      <c r="D29" s="213">
        <v>0</v>
      </c>
      <c r="E29" s="214"/>
    </row>
    <row r="30" spans="1:5" ht="20.25" customHeight="1" thickBot="1">
      <c r="A30" s="125">
        <v>137</v>
      </c>
      <c r="B30" s="30" t="s">
        <v>57</v>
      </c>
      <c r="C30" s="221">
        <v>0</v>
      </c>
      <c r="D30" s="222">
        <v>0</v>
      </c>
      <c r="E30" s="223"/>
    </row>
    <row r="31" spans="1:5" ht="18.75" thickTop="1">
      <c r="A31" s="136"/>
      <c r="B31" s="137" t="s">
        <v>425</v>
      </c>
      <c r="C31" s="224">
        <f>SUM(C23:C30)</f>
        <v>4960000</v>
      </c>
      <c r="D31" s="224">
        <f>SUM(D23:D30)</f>
        <v>0</v>
      </c>
      <c r="E31" s="225"/>
    </row>
    <row r="32" spans="1:5" ht="5.25" customHeight="1" thickBot="1">
      <c r="C32" s="226"/>
      <c r="D32" s="226"/>
      <c r="E32" s="227"/>
    </row>
    <row r="33" spans="1:5" ht="27" customHeight="1" thickTop="1" thickBot="1">
      <c r="A33" s="284" t="s">
        <v>426</v>
      </c>
      <c r="B33" s="285"/>
      <c r="C33" s="228">
        <f>C15+C22+C31</f>
        <v>17172757.039999999</v>
      </c>
      <c r="D33" s="228">
        <f>D15+D22+D31</f>
        <v>6917597.0999999996</v>
      </c>
      <c r="E33" s="229"/>
    </row>
    <row r="34" spans="1:5" ht="15.75" thickTop="1"/>
    <row r="39" spans="1:5">
      <c r="C39" s="207">
        <f>C33-'بيانات الالتزامات وصافي الاصول'!D31</f>
        <v>0</v>
      </c>
      <c r="D39" s="207">
        <f>D33-'بيانات الالتزامات وصافي الاصول'!E31</f>
        <v>0</v>
      </c>
    </row>
  </sheetData>
  <mergeCells count="2">
    <mergeCell ref="A33:B33"/>
    <mergeCell ref="A2:E2"/>
  </mergeCells>
  <pageMargins left="0.7" right="0.7" top="0.75" bottom="0.75" header="0.3" footer="0.3"/>
  <pageSetup paperSize="9" orientation="portrait" r:id="rId1"/>
  <ignoredErrors>
    <ignoredError sqref="C15:D15 C22:D22 C33:D33 C31:D31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2:I32"/>
  <sheetViews>
    <sheetView rightToLeft="1" topLeftCell="A19" zoomScale="96" zoomScaleNormal="96" workbookViewId="0">
      <selection activeCell="H24" sqref="H24:J29"/>
    </sheetView>
  </sheetViews>
  <sheetFormatPr defaultColWidth="8.85546875" defaultRowHeight="15"/>
  <cols>
    <col min="1" max="1" width="8.85546875" style="54"/>
    <col min="2" max="2" width="8.140625" style="54" bestFit="1" customWidth="1"/>
    <col min="3" max="3" width="28.28515625" style="54" customWidth="1"/>
    <col min="4" max="4" width="10.28515625" style="207" bestFit="1" customWidth="1"/>
    <col min="5" max="5" width="12.28515625" style="207" bestFit="1" customWidth="1"/>
    <col min="6" max="6" width="15.42578125" style="54" customWidth="1"/>
    <col min="7" max="7" width="8.85546875" style="54"/>
    <col min="8" max="8" width="9.28515625" style="54" bestFit="1" customWidth="1"/>
    <col min="9" max="9" width="9.85546875" style="54" bestFit="1" customWidth="1"/>
    <col min="10" max="16384" width="8.85546875" style="54"/>
  </cols>
  <sheetData>
    <row r="2" spans="2:6" ht="21">
      <c r="B2" s="286" t="s">
        <v>445</v>
      </c>
      <c r="C2" s="286"/>
      <c r="D2" s="286"/>
      <c r="E2" s="286"/>
      <c r="F2" s="286"/>
    </row>
    <row r="3" spans="2:6" ht="15.75" thickBot="1"/>
    <row r="4" spans="2:6" ht="31.5" thickTop="1" thickBot="1">
      <c r="B4" s="128" t="s">
        <v>0</v>
      </c>
      <c r="C4" s="129" t="s">
        <v>116</v>
      </c>
      <c r="D4" s="206" t="s">
        <v>428</v>
      </c>
      <c r="E4" s="206" t="s">
        <v>427</v>
      </c>
      <c r="F4" s="130" t="s">
        <v>178</v>
      </c>
    </row>
    <row r="5" spans="2:6" ht="21" thickTop="1">
      <c r="B5" s="127">
        <v>2</v>
      </c>
      <c r="C5" s="126" t="s">
        <v>429</v>
      </c>
      <c r="D5" s="208">
        <v>0</v>
      </c>
      <c r="E5" s="208">
        <v>0</v>
      </c>
      <c r="F5" s="210"/>
    </row>
    <row r="6" spans="2:6" ht="20.25">
      <c r="B6" s="211">
        <v>21</v>
      </c>
      <c r="C6" s="122" t="s">
        <v>65</v>
      </c>
      <c r="D6" s="212">
        <v>0</v>
      </c>
      <c r="E6" s="212">
        <v>0</v>
      </c>
      <c r="F6" s="214"/>
    </row>
    <row r="7" spans="2:6" ht="15.75">
      <c r="B7" s="123">
        <v>211</v>
      </c>
      <c r="C7" s="30" t="s">
        <v>66</v>
      </c>
      <c r="D7" s="212">
        <v>935653.47</v>
      </c>
      <c r="E7" s="212">
        <v>1847170.22</v>
      </c>
      <c r="F7" s="214"/>
    </row>
    <row r="8" spans="2:6" ht="15.75">
      <c r="B8" s="123">
        <v>212</v>
      </c>
      <c r="C8" s="30" t="s">
        <v>67</v>
      </c>
      <c r="D8" s="212">
        <v>0</v>
      </c>
      <c r="E8" s="212">
        <v>0</v>
      </c>
      <c r="F8" s="214"/>
    </row>
    <row r="9" spans="2:6" ht="15.75">
      <c r="B9" s="123">
        <v>213</v>
      </c>
      <c r="C9" s="30" t="s">
        <v>68</v>
      </c>
      <c r="D9" s="212">
        <v>0</v>
      </c>
      <c r="E9" s="212">
        <v>0</v>
      </c>
      <c r="F9" s="214"/>
    </row>
    <row r="10" spans="2:6" ht="15.75">
      <c r="B10" s="123">
        <v>214</v>
      </c>
      <c r="C10" s="30" t="s">
        <v>69</v>
      </c>
      <c r="D10" s="212">
        <v>0</v>
      </c>
      <c r="E10" s="212">
        <v>0</v>
      </c>
      <c r="F10" s="214"/>
    </row>
    <row r="11" spans="2:6" ht="15.75">
      <c r="B11" s="123">
        <v>215</v>
      </c>
      <c r="C11" s="30" t="s">
        <v>70</v>
      </c>
      <c r="D11" s="212">
        <v>0</v>
      </c>
      <c r="E11" s="212">
        <v>0</v>
      </c>
      <c r="F11" s="214"/>
    </row>
    <row r="12" spans="2:6" ht="16.5" thickBot="1">
      <c r="B12" s="123">
        <v>216</v>
      </c>
      <c r="C12" s="30" t="s">
        <v>71</v>
      </c>
      <c r="D12" s="212">
        <v>0</v>
      </c>
      <c r="E12" s="212">
        <v>0</v>
      </c>
      <c r="F12" s="214"/>
    </row>
    <row r="13" spans="2:6" ht="18.75" thickBot="1">
      <c r="B13" s="134"/>
      <c r="C13" s="135" t="s">
        <v>430</v>
      </c>
      <c r="D13" s="215">
        <f>SUM(D5:D12)</f>
        <v>935653.47</v>
      </c>
      <c r="E13" s="215">
        <f>SUM(E5:E12)</f>
        <v>1847170.22</v>
      </c>
      <c r="F13" s="216"/>
    </row>
    <row r="14" spans="2:6" ht="20.25">
      <c r="B14" s="211">
        <v>22</v>
      </c>
      <c r="C14" s="122" t="s">
        <v>72</v>
      </c>
      <c r="D14" s="212">
        <v>0</v>
      </c>
      <c r="E14" s="212">
        <v>0</v>
      </c>
      <c r="F14" s="214"/>
    </row>
    <row r="15" spans="2:6" ht="15.75">
      <c r="B15" s="123">
        <v>221</v>
      </c>
      <c r="C15" s="30" t="s">
        <v>73</v>
      </c>
      <c r="D15" s="212">
        <v>0</v>
      </c>
      <c r="E15" s="212">
        <v>0</v>
      </c>
      <c r="F15" s="214"/>
    </row>
    <row r="16" spans="2:6" ht="15.75">
      <c r="B16" s="123">
        <v>222</v>
      </c>
      <c r="C16" s="30" t="s">
        <v>74</v>
      </c>
      <c r="D16" s="212">
        <v>0</v>
      </c>
      <c r="E16" s="212">
        <v>0</v>
      </c>
      <c r="F16" s="214"/>
    </row>
    <row r="17" spans="2:9" ht="15.75">
      <c r="B17" s="123">
        <v>223</v>
      </c>
      <c r="C17" s="30" t="s">
        <v>75</v>
      </c>
      <c r="D17" s="212">
        <v>0</v>
      </c>
      <c r="E17" s="212">
        <v>0</v>
      </c>
      <c r="F17" s="214"/>
    </row>
    <row r="18" spans="2:9" ht="15.75">
      <c r="B18" s="123">
        <v>224</v>
      </c>
      <c r="C18" s="30" t="s">
        <v>76</v>
      </c>
      <c r="D18" s="212">
        <v>242925</v>
      </c>
      <c r="E18" s="212">
        <v>242925</v>
      </c>
      <c r="F18" s="214"/>
    </row>
    <row r="19" spans="2:9" ht="15.75">
      <c r="B19" s="123">
        <v>225</v>
      </c>
      <c r="C19" s="132" t="s">
        <v>77</v>
      </c>
      <c r="D19" s="217">
        <v>0</v>
      </c>
      <c r="E19" s="217">
        <v>0</v>
      </c>
      <c r="F19" s="219"/>
    </row>
    <row r="20" spans="2:9" ht="15.75">
      <c r="B20" s="123">
        <v>226</v>
      </c>
      <c r="C20" s="132" t="s">
        <v>78</v>
      </c>
      <c r="D20" s="217">
        <v>1758900</v>
      </c>
      <c r="E20" s="217">
        <v>1758900</v>
      </c>
      <c r="F20" s="219"/>
    </row>
    <row r="21" spans="2:9" ht="15.75">
      <c r="B21" s="123">
        <v>227</v>
      </c>
      <c r="C21" s="132" t="s">
        <v>79</v>
      </c>
      <c r="D21" s="217">
        <v>0</v>
      </c>
      <c r="E21" s="217">
        <v>0</v>
      </c>
      <c r="F21" s="219"/>
    </row>
    <row r="22" spans="2:9" ht="32.25" thickBot="1">
      <c r="B22" s="123">
        <v>228</v>
      </c>
      <c r="C22" s="132" t="s">
        <v>80</v>
      </c>
      <c r="D22" s="217">
        <v>0</v>
      </c>
      <c r="E22" s="217">
        <v>0</v>
      </c>
      <c r="F22" s="219"/>
    </row>
    <row r="23" spans="2:9" ht="36.75" thickBot="1">
      <c r="B23" s="134"/>
      <c r="C23" s="135" t="s">
        <v>432</v>
      </c>
      <c r="D23" s="215">
        <f>SUM(D14:D22)</f>
        <v>2001825</v>
      </c>
      <c r="E23" s="215">
        <f>SUM(E14:E22)</f>
        <v>2001825</v>
      </c>
      <c r="F23" s="216"/>
    </row>
    <row r="24" spans="2:9" ht="20.25">
      <c r="B24" s="220">
        <v>23</v>
      </c>
      <c r="C24" s="133" t="s">
        <v>431</v>
      </c>
      <c r="D24" s="208">
        <v>0</v>
      </c>
      <c r="E24" s="208">
        <v>0</v>
      </c>
      <c r="F24" s="210"/>
    </row>
    <row r="25" spans="2:9" ht="20.25">
      <c r="B25" s="220">
        <v>231</v>
      </c>
      <c r="C25" s="133" t="s">
        <v>431</v>
      </c>
      <c r="D25" s="208">
        <v>0</v>
      </c>
      <c r="E25" s="208">
        <v>0</v>
      </c>
      <c r="F25" s="210"/>
    </row>
    <row r="26" spans="2:9" ht="15.75">
      <c r="B26" s="123">
        <v>23101</v>
      </c>
      <c r="C26" s="30" t="s">
        <v>442</v>
      </c>
      <c r="D26" s="212">
        <v>3033982.94</v>
      </c>
      <c r="E26" s="212">
        <v>3068601.88</v>
      </c>
      <c r="F26" s="214"/>
      <c r="H26" s="207"/>
      <c r="I26" s="207"/>
    </row>
    <row r="27" spans="2:9" ht="15.75">
      <c r="B27" s="123">
        <v>23102</v>
      </c>
      <c r="C27" s="30" t="s">
        <v>81</v>
      </c>
      <c r="D27" s="212">
        <v>11170295.630000001</v>
      </c>
      <c r="E27" s="212">
        <v>0</v>
      </c>
      <c r="F27" s="214"/>
      <c r="H27" s="207"/>
      <c r="I27" s="207"/>
    </row>
    <row r="28" spans="2:9" ht="16.5" thickBot="1">
      <c r="B28" s="123">
        <v>23103</v>
      </c>
      <c r="C28" s="30" t="s">
        <v>82</v>
      </c>
      <c r="D28" s="212">
        <v>31000</v>
      </c>
      <c r="E28" s="212">
        <v>0</v>
      </c>
      <c r="F28" s="214"/>
      <c r="H28" s="207"/>
    </row>
    <row r="29" spans="2:9" ht="18">
      <c r="B29" s="136"/>
      <c r="C29" s="137" t="s">
        <v>433</v>
      </c>
      <c r="D29" s="224">
        <f>SUM(D24:D28)</f>
        <v>14235278.57</v>
      </c>
      <c r="E29" s="224">
        <f>SUM(E24:E28)</f>
        <v>3068601.88</v>
      </c>
      <c r="F29" s="225"/>
    </row>
    <row r="30" spans="2:9" ht="15.75" thickBot="1">
      <c r="D30" s="226"/>
      <c r="E30" s="226"/>
      <c r="F30" s="227"/>
    </row>
    <row r="31" spans="2:9" ht="19.5" thickTop="1" thickBot="1">
      <c r="B31" s="284" t="s">
        <v>434</v>
      </c>
      <c r="C31" s="285"/>
      <c r="D31" s="228">
        <f>D29+D23+D13</f>
        <v>17172757.039999999</v>
      </c>
      <c r="E31" s="228">
        <f>E29+E23+E13</f>
        <v>6917597.0999999996</v>
      </c>
      <c r="F31" s="229"/>
    </row>
    <row r="32" spans="2:9" ht="15.75" thickTop="1"/>
  </sheetData>
  <mergeCells count="2">
    <mergeCell ref="B31:C31"/>
    <mergeCell ref="B2:F2"/>
  </mergeCells>
  <pageMargins left="0.7" right="0.7" top="0.75" bottom="0.75" header="0.3" footer="0.3"/>
  <pageSetup paperSize="9" orientation="portrait" r:id="rId1"/>
  <ignoredErrors>
    <ignoredError sqref="D13:E13 D23:E23 D29:E29 D31:E31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3:C20"/>
  <sheetViews>
    <sheetView rightToLeft="1" tabSelected="1" topLeftCell="A4" workbookViewId="0">
      <selection activeCell="B6" sqref="B6"/>
    </sheetView>
  </sheetViews>
  <sheetFormatPr defaultRowHeight="15"/>
  <cols>
    <col min="1" max="1" width="34.28515625" customWidth="1"/>
    <col min="2" max="2" width="16.7109375" style="8" customWidth="1"/>
    <col min="3" max="3" width="22.85546875" customWidth="1"/>
  </cols>
  <sheetData>
    <row r="3" spans="1:3" ht="19.5">
      <c r="A3" s="287" t="s">
        <v>446</v>
      </c>
      <c r="B3" s="287"/>
      <c r="C3" s="287"/>
    </row>
    <row r="4" spans="1:3" ht="15.75" thickBot="1"/>
    <row r="5" spans="1:3" ht="43.5" customHeight="1" thickTop="1" thickBot="1">
      <c r="A5" s="61" t="s">
        <v>36</v>
      </c>
      <c r="B5" s="63" t="s">
        <v>1</v>
      </c>
      <c r="C5" s="62" t="s">
        <v>178</v>
      </c>
    </row>
    <row r="6" spans="1:3" s="54" customFormat="1" ht="43.5" customHeight="1" thickTop="1">
      <c r="A6" s="55" t="s">
        <v>171</v>
      </c>
      <c r="B6" s="64">
        <v>391008.99</v>
      </c>
      <c r="C6" s="56"/>
    </row>
    <row r="7" spans="1:3" s="54" customFormat="1" ht="43.5" customHeight="1">
      <c r="A7" s="55" t="s">
        <v>172</v>
      </c>
      <c r="B7" s="64">
        <v>10701.98</v>
      </c>
      <c r="C7" s="57"/>
    </row>
    <row r="8" spans="1:3" s="54" customFormat="1" ht="43.5" customHeight="1">
      <c r="A8" s="74" t="s">
        <v>177</v>
      </c>
      <c r="B8" s="75">
        <f>SUM(B6:B7)</f>
        <v>401710.97</v>
      </c>
      <c r="C8" s="76"/>
    </row>
    <row r="9" spans="1:3" ht="33" customHeight="1">
      <c r="A9" s="67" t="s">
        <v>173</v>
      </c>
      <c r="B9" s="65"/>
      <c r="C9" s="58"/>
    </row>
    <row r="10" spans="1:3" ht="43.5" customHeight="1">
      <c r="A10" s="59" t="s">
        <v>440</v>
      </c>
      <c r="B10" s="66">
        <v>0</v>
      </c>
      <c r="C10" s="58"/>
    </row>
    <row r="11" spans="1:3" ht="43.5" customHeight="1">
      <c r="A11" s="59" t="s">
        <v>441</v>
      </c>
      <c r="B11" s="66">
        <v>0</v>
      </c>
      <c r="C11" s="58"/>
    </row>
    <row r="12" spans="1:3" ht="43.5" customHeight="1">
      <c r="A12" s="59" t="s">
        <v>174</v>
      </c>
      <c r="B12" s="66"/>
      <c r="C12" s="58"/>
    </row>
    <row r="13" spans="1:3" ht="43.5" customHeight="1">
      <c r="A13" s="59" t="s">
        <v>174</v>
      </c>
      <c r="B13" s="66"/>
      <c r="C13" s="58"/>
    </row>
    <row r="14" spans="1:3" ht="43.5" customHeight="1">
      <c r="A14" s="59" t="s">
        <v>174</v>
      </c>
      <c r="B14" s="66"/>
      <c r="C14" s="58"/>
    </row>
    <row r="15" spans="1:3" ht="43.5" customHeight="1">
      <c r="A15" s="59" t="s">
        <v>174</v>
      </c>
      <c r="B15" s="66"/>
      <c r="C15" s="58"/>
    </row>
    <row r="16" spans="1:3" ht="43.5" customHeight="1">
      <c r="A16" s="59" t="s">
        <v>174</v>
      </c>
      <c r="B16" s="66"/>
      <c r="C16" s="58"/>
    </row>
    <row r="17" spans="1:3" ht="43.5" customHeight="1">
      <c r="A17" s="68" t="s">
        <v>175</v>
      </c>
      <c r="B17" s="69">
        <f>SUM(B10:B16)</f>
        <v>0</v>
      </c>
      <c r="C17" s="70"/>
    </row>
    <row r="18" spans="1:3" ht="9" customHeight="1">
      <c r="A18" s="60"/>
      <c r="B18" s="65"/>
      <c r="C18" s="58"/>
    </row>
    <row r="19" spans="1:3" ht="43.5" customHeight="1" thickBot="1">
      <c r="A19" s="71" t="s">
        <v>176</v>
      </c>
      <c r="B19" s="72">
        <f>B8-B17</f>
        <v>401710.97</v>
      </c>
      <c r="C19" s="73"/>
    </row>
    <row r="20" spans="1:3" ht="15.75" thickTop="1"/>
  </sheetData>
  <mergeCells count="1">
    <mergeCell ref="A3:C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I52"/>
  <sheetViews>
    <sheetView rightToLeft="1" topLeftCell="B37" zoomScale="80" zoomScaleNormal="80" workbookViewId="0">
      <selection activeCell="K46" sqref="K46"/>
    </sheetView>
  </sheetViews>
  <sheetFormatPr defaultRowHeight="15"/>
  <cols>
    <col min="1" max="1" width="10" bestFit="1" customWidth="1"/>
    <col min="2" max="2" width="39.7109375" bestFit="1" customWidth="1"/>
    <col min="3" max="3" width="12.28515625" customWidth="1"/>
    <col min="4" max="4" width="2.7109375" customWidth="1"/>
    <col min="5" max="5" width="10" bestFit="1" customWidth="1"/>
    <col min="6" max="6" width="34.28515625" customWidth="1"/>
    <col min="7" max="7" width="13.28515625" customWidth="1"/>
    <col min="8" max="8" width="1.28515625" customWidth="1"/>
    <col min="9" max="9" width="13.7109375" style="8" customWidth="1"/>
    <col min="257" max="257" width="10" bestFit="1" customWidth="1"/>
    <col min="258" max="258" width="8.7109375" bestFit="1" customWidth="1"/>
    <col min="259" max="259" width="39.7109375" bestFit="1" customWidth="1"/>
    <col min="260" max="260" width="0.7109375" customWidth="1"/>
    <col min="261" max="261" width="10" bestFit="1" customWidth="1"/>
    <col min="262" max="262" width="8.7109375" bestFit="1" customWidth="1"/>
    <col min="263" max="263" width="31.28515625" bestFit="1" customWidth="1"/>
    <col min="264" max="264" width="1.28515625" customWidth="1"/>
    <col min="265" max="265" width="13.7109375" customWidth="1"/>
    <col min="513" max="513" width="10" bestFit="1" customWidth="1"/>
    <col min="514" max="514" width="8.7109375" bestFit="1" customWidth="1"/>
    <col min="515" max="515" width="39.7109375" bestFit="1" customWidth="1"/>
    <col min="516" max="516" width="0.7109375" customWidth="1"/>
    <col min="517" max="517" width="10" bestFit="1" customWidth="1"/>
    <col min="518" max="518" width="8.7109375" bestFit="1" customWidth="1"/>
    <col min="519" max="519" width="31.28515625" bestFit="1" customWidth="1"/>
    <col min="520" max="520" width="1.28515625" customWidth="1"/>
    <col min="521" max="521" width="13.7109375" customWidth="1"/>
    <col min="769" max="769" width="10" bestFit="1" customWidth="1"/>
    <col min="770" max="770" width="8.7109375" bestFit="1" customWidth="1"/>
    <col min="771" max="771" width="39.7109375" bestFit="1" customWidth="1"/>
    <col min="772" max="772" width="0.7109375" customWidth="1"/>
    <col min="773" max="773" width="10" bestFit="1" customWidth="1"/>
    <col min="774" max="774" width="8.7109375" bestFit="1" customWidth="1"/>
    <col min="775" max="775" width="31.28515625" bestFit="1" customWidth="1"/>
    <col min="776" max="776" width="1.28515625" customWidth="1"/>
    <col min="777" max="777" width="13.7109375" customWidth="1"/>
    <col min="1025" max="1025" width="10" bestFit="1" customWidth="1"/>
    <col min="1026" max="1026" width="8.7109375" bestFit="1" customWidth="1"/>
    <col min="1027" max="1027" width="39.7109375" bestFit="1" customWidth="1"/>
    <col min="1028" max="1028" width="0.7109375" customWidth="1"/>
    <col min="1029" max="1029" width="10" bestFit="1" customWidth="1"/>
    <col min="1030" max="1030" width="8.7109375" bestFit="1" customWidth="1"/>
    <col min="1031" max="1031" width="31.28515625" bestFit="1" customWidth="1"/>
    <col min="1032" max="1032" width="1.28515625" customWidth="1"/>
    <col min="1033" max="1033" width="13.7109375" customWidth="1"/>
    <col min="1281" max="1281" width="10" bestFit="1" customWidth="1"/>
    <col min="1282" max="1282" width="8.7109375" bestFit="1" customWidth="1"/>
    <col min="1283" max="1283" width="39.7109375" bestFit="1" customWidth="1"/>
    <col min="1284" max="1284" width="0.7109375" customWidth="1"/>
    <col min="1285" max="1285" width="10" bestFit="1" customWidth="1"/>
    <col min="1286" max="1286" width="8.7109375" bestFit="1" customWidth="1"/>
    <col min="1287" max="1287" width="31.28515625" bestFit="1" customWidth="1"/>
    <col min="1288" max="1288" width="1.28515625" customWidth="1"/>
    <col min="1289" max="1289" width="13.7109375" customWidth="1"/>
    <col min="1537" max="1537" width="10" bestFit="1" customWidth="1"/>
    <col min="1538" max="1538" width="8.7109375" bestFit="1" customWidth="1"/>
    <col min="1539" max="1539" width="39.7109375" bestFit="1" customWidth="1"/>
    <col min="1540" max="1540" width="0.7109375" customWidth="1"/>
    <col min="1541" max="1541" width="10" bestFit="1" customWidth="1"/>
    <col min="1542" max="1542" width="8.7109375" bestFit="1" customWidth="1"/>
    <col min="1543" max="1543" width="31.28515625" bestFit="1" customWidth="1"/>
    <col min="1544" max="1544" width="1.28515625" customWidth="1"/>
    <col min="1545" max="1545" width="13.7109375" customWidth="1"/>
    <col min="1793" max="1793" width="10" bestFit="1" customWidth="1"/>
    <col min="1794" max="1794" width="8.7109375" bestFit="1" customWidth="1"/>
    <col min="1795" max="1795" width="39.7109375" bestFit="1" customWidth="1"/>
    <col min="1796" max="1796" width="0.7109375" customWidth="1"/>
    <col min="1797" max="1797" width="10" bestFit="1" customWidth="1"/>
    <col min="1798" max="1798" width="8.7109375" bestFit="1" customWidth="1"/>
    <col min="1799" max="1799" width="31.28515625" bestFit="1" customWidth="1"/>
    <col min="1800" max="1800" width="1.28515625" customWidth="1"/>
    <col min="1801" max="1801" width="13.7109375" customWidth="1"/>
    <col min="2049" max="2049" width="10" bestFit="1" customWidth="1"/>
    <col min="2050" max="2050" width="8.7109375" bestFit="1" customWidth="1"/>
    <col min="2051" max="2051" width="39.7109375" bestFit="1" customWidth="1"/>
    <col min="2052" max="2052" width="0.7109375" customWidth="1"/>
    <col min="2053" max="2053" width="10" bestFit="1" customWidth="1"/>
    <col min="2054" max="2054" width="8.7109375" bestFit="1" customWidth="1"/>
    <col min="2055" max="2055" width="31.28515625" bestFit="1" customWidth="1"/>
    <col min="2056" max="2056" width="1.28515625" customWidth="1"/>
    <col min="2057" max="2057" width="13.7109375" customWidth="1"/>
    <col min="2305" max="2305" width="10" bestFit="1" customWidth="1"/>
    <col min="2306" max="2306" width="8.7109375" bestFit="1" customWidth="1"/>
    <col min="2307" max="2307" width="39.7109375" bestFit="1" customWidth="1"/>
    <col min="2308" max="2308" width="0.7109375" customWidth="1"/>
    <col min="2309" max="2309" width="10" bestFit="1" customWidth="1"/>
    <col min="2310" max="2310" width="8.7109375" bestFit="1" customWidth="1"/>
    <col min="2311" max="2311" width="31.28515625" bestFit="1" customWidth="1"/>
    <col min="2312" max="2312" width="1.28515625" customWidth="1"/>
    <col min="2313" max="2313" width="13.7109375" customWidth="1"/>
    <col min="2561" max="2561" width="10" bestFit="1" customWidth="1"/>
    <col min="2562" max="2562" width="8.7109375" bestFit="1" customWidth="1"/>
    <col min="2563" max="2563" width="39.7109375" bestFit="1" customWidth="1"/>
    <col min="2564" max="2564" width="0.7109375" customWidth="1"/>
    <col min="2565" max="2565" width="10" bestFit="1" customWidth="1"/>
    <col min="2566" max="2566" width="8.7109375" bestFit="1" customWidth="1"/>
    <col min="2567" max="2567" width="31.28515625" bestFit="1" customWidth="1"/>
    <col min="2568" max="2568" width="1.28515625" customWidth="1"/>
    <col min="2569" max="2569" width="13.7109375" customWidth="1"/>
    <col min="2817" max="2817" width="10" bestFit="1" customWidth="1"/>
    <col min="2818" max="2818" width="8.7109375" bestFit="1" customWidth="1"/>
    <col min="2819" max="2819" width="39.7109375" bestFit="1" customWidth="1"/>
    <col min="2820" max="2820" width="0.7109375" customWidth="1"/>
    <col min="2821" max="2821" width="10" bestFit="1" customWidth="1"/>
    <col min="2822" max="2822" width="8.7109375" bestFit="1" customWidth="1"/>
    <col min="2823" max="2823" width="31.28515625" bestFit="1" customWidth="1"/>
    <col min="2824" max="2824" width="1.28515625" customWidth="1"/>
    <col min="2825" max="2825" width="13.7109375" customWidth="1"/>
    <col min="3073" max="3073" width="10" bestFit="1" customWidth="1"/>
    <col min="3074" max="3074" width="8.7109375" bestFit="1" customWidth="1"/>
    <col min="3075" max="3075" width="39.7109375" bestFit="1" customWidth="1"/>
    <col min="3076" max="3076" width="0.7109375" customWidth="1"/>
    <col min="3077" max="3077" width="10" bestFit="1" customWidth="1"/>
    <col min="3078" max="3078" width="8.7109375" bestFit="1" customWidth="1"/>
    <col min="3079" max="3079" width="31.28515625" bestFit="1" customWidth="1"/>
    <col min="3080" max="3080" width="1.28515625" customWidth="1"/>
    <col min="3081" max="3081" width="13.7109375" customWidth="1"/>
    <col min="3329" max="3329" width="10" bestFit="1" customWidth="1"/>
    <col min="3330" max="3330" width="8.7109375" bestFit="1" customWidth="1"/>
    <col min="3331" max="3331" width="39.7109375" bestFit="1" customWidth="1"/>
    <col min="3332" max="3332" width="0.7109375" customWidth="1"/>
    <col min="3333" max="3333" width="10" bestFit="1" customWidth="1"/>
    <col min="3334" max="3334" width="8.7109375" bestFit="1" customWidth="1"/>
    <col min="3335" max="3335" width="31.28515625" bestFit="1" customWidth="1"/>
    <col min="3336" max="3336" width="1.28515625" customWidth="1"/>
    <col min="3337" max="3337" width="13.7109375" customWidth="1"/>
    <col min="3585" max="3585" width="10" bestFit="1" customWidth="1"/>
    <col min="3586" max="3586" width="8.7109375" bestFit="1" customWidth="1"/>
    <col min="3587" max="3587" width="39.7109375" bestFit="1" customWidth="1"/>
    <col min="3588" max="3588" width="0.7109375" customWidth="1"/>
    <col min="3589" max="3589" width="10" bestFit="1" customWidth="1"/>
    <col min="3590" max="3590" width="8.7109375" bestFit="1" customWidth="1"/>
    <col min="3591" max="3591" width="31.28515625" bestFit="1" customWidth="1"/>
    <col min="3592" max="3592" width="1.28515625" customWidth="1"/>
    <col min="3593" max="3593" width="13.7109375" customWidth="1"/>
    <col min="3841" max="3841" width="10" bestFit="1" customWidth="1"/>
    <col min="3842" max="3842" width="8.7109375" bestFit="1" customWidth="1"/>
    <col min="3843" max="3843" width="39.7109375" bestFit="1" customWidth="1"/>
    <col min="3844" max="3844" width="0.7109375" customWidth="1"/>
    <col min="3845" max="3845" width="10" bestFit="1" customWidth="1"/>
    <col min="3846" max="3846" width="8.7109375" bestFit="1" customWidth="1"/>
    <col min="3847" max="3847" width="31.28515625" bestFit="1" customWidth="1"/>
    <col min="3848" max="3848" width="1.28515625" customWidth="1"/>
    <col min="3849" max="3849" width="13.7109375" customWidth="1"/>
    <col min="4097" max="4097" width="10" bestFit="1" customWidth="1"/>
    <col min="4098" max="4098" width="8.7109375" bestFit="1" customWidth="1"/>
    <col min="4099" max="4099" width="39.7109375" bestFit="1" customWidth="1"/>
    <col min="4100" max="4100" width="0.7109375" customWidth="1"/>
    <col min="4101" max="4101" width="10" bestFit="1" customWidth="1"/>
    <col min="4102" max="4102" width="8.7109375" bestFit="1" customWidth="1"/>
    <col min="4103" max="4103" width="31.28515625" bestFit="1" customWidth="1"/>
    <col min="4104" max="4104" width="1.28515625" customWidth="1"/>
    <col min="4105" max="4105" width="13.7109375" customWidth="1"/>
    <col min="4353" max="4353" width="10" bestFit="1" customWidth="1"/>
    <col min="4354" max="4354" width="8.7109375" bestFit="1" customWidth="1"/>
    <col min="4355" max="4355" width="39.7109375" bestFit="1" customWidth="1"/>
    <col min="4356" max="4356" width="0.7109375" customWidth="1"/>
    <col min="4357" max="4357" width="10" bestFit="1" customWidth="1"/>
    <col min="4358" max="4358" width="8.7109375" bestFit="1" customWidth="1"/>
    <col min="4359" max="4359" width="31.28515625" bestFit="1" customWidth="1"/>
    <col min="4360" max="4360" width="1.28515625" customWidth="1"/>
    <col min="4361" max="4361" width="13.7109375" customWidth="1"/>
    <col min="4609" max="4609" width="10" bestFit="1" customWidth="1"/>
    <col min="4610" max="4610" width="8.7109375" bestFit="1" customWidth="1"/>
    <col min="4611" max="4611" width="39.7109375" bestFit="1" customWidth="1"/>
    <col min="4612" max="4612" width="0.7109375" customWidth="1"/>
    <col min="4613" max="4613" width="10" bestFit="1" customWidth="1"/>
    <col min="4614" max="4614" width="8.7109375" bestFit="1" customWidth="1"/>
    <col min="4615" max="4615" width="31.28515625" bestFit="1" customWidth="1"/>
    <col min="4616" max="4616" width="1.28515625" customWidth="1"/>
    <col min="4617" max="4617" width="13.7109375" customWidth="1"/>
    <col min="4865" max="4865" width="10" bestFit="1" customWidth="1"/>
    <col min="4866" max="4866" width="8.7109375" bestFit="1" customWidth="1"/>
    <col min="4867" max="4867" width="39.7109375" bestFit="1" customWidth="1"/>
    <col min="4868" max="4868" width="0.7109375" customWidth="1"/>
    <col min="4869" max="4869" width="10" bestFit="1" customWidth="1"/>
    <col min="4870" max="4870" width="8.7109375" bestFit="1" customWidth="1"/>
    <col min="4871" max="4871" width="31.28515625" bestFit="1" customWidth="1"/>
    <col min="4872" max="4872" width="1.28515625" customWidth="1"/>
    <col min="4873" max="4873" width="13.7109375" customWidth="1"/>
    <col min="5121" max="5121" width="10" bestFit="1" customWidth="1"/>
    <col min="5122" max="5122" width="8.7109375" bestFit="1" customWidth="1"/>
    <col min="5123" max="5123" width="39.7109375" bestFit="1" customWidth="1"/>
    <col min="5124" max="5124" width="0.7109375" customWidth="1"/>
    <col min="5125" max="5125" width="10" bestFit="1" customWidth="1"/>
    <col min="5126" max="5126" width="8.7109375" bestFit="1" customWidth="1"/>
    <col min="5127" max="5127" width="31.28515625" bestFit="1" customWidth="1"/>
    <col min="5128" max="5128" width="1.28515625" customWidth="1"/>
    <col min="5129" max="5129" width="13.7109375" customWidth="1"/>
    <col min="5377" max="5377" width="10" bestFit="1" customWidth="1"/>
    <col min="5378" max="5378" width="8.7109375" bestFit="1" customWidth="1"/>
    <col min="5379" max="5379" width="39.7109375" bestFit="1" customWidth="1"/>
    <col min="5380" max="5380" width="0.7109375" customWidth="1"/>
    <col min="5381" max="5381" width="10" bestFit="1" customWidth="1"/>
    <col min="5382" max="5382" width="8.7109375" bestFit="1" customWidth="1"/>
    <col min="5383" max="5383" width="31.28515625" bestFit="1" customWidth="1"/>
    <col min="5384" max="5384" width="1.28515625" customWidth="1"/>
    <col min="5385" max="5385" width="13.7109375" customWidth="1"/>
    <col min="5633" max="5633" width="10" bestFit="1" customWidth="1"/>
    <col min="5634" max="5634" width="8.7109375" bestFit="1" customWidth="1"/>
    <col min="5635" max="5635" width="39.7109375" bestFit="1" customWidth="1"/>
    <col min="5636" max="5636" width="0.7109375" customWidth="1"/>
    <col min="5637" max="5637" width="10" bestFit="1" customWidth="1"/>
    <col min="5638" max="5638" width="8.7109375" bestFit="1" customWidth="1"/>
    <col min="5639" max="5639" width="31.28515625" bestFit="1" customWidth="1"/>
    <col min="5640" max="5640" width="1.28515625" customWidth="1"/>
    <col min="5641" max="5641" width="13.7109375" customWidth="1"/>
    <col min="5889" max="5889" width="10" bestFit="1" customWidth="1"/>
    <col min="5890" max="5890" width="8.7109375" bestFit="1" customWidth="1"/>
    <col min="5891" max="5891" width="39.7109375" bestFit="1" customWidth="1"/>
    <col min="5892" max="5892" width="0.7109375" customWidth="1"/>
    <col min="5893" max="5893" width="10" bestFit="1" customWidth="1"/>
    <col min="5894" max="5894" width="8.7109375" bestFit="1" customWidth="1"/>
    <col min="5895" max="5895" width="31.28515625" bestFit="1" customWidth="1"/>
    <col min="5896" max="5896" width="1.28515625" customWidth="1"/>
    <col min="5897" max="5897" width="13.7109375" customWidth="1"/>
    <col min="6145" max="6145" width="10" bestFit="1" customWidth="1"/>
    <col min="6146" max="6146" width="8.7109375" bestFit="1" customWidth="1"/>
    <col min="6147" max="6147" width="39.7109375" bestFit="1" customWidth="1"/>
    <col min="6148" max="6148" width="0.7109375" customWidth="1"/>
    <col min="6149" max="6149" width="10" bestFit="1" customWidth="1"/>
    <col min="6150" max="6150" width="8.7109375" bestFit="1" customWidth="1"/>
    <col min="6151" max="6151" width="31.28515625" bestFit="1" customWidth="1"/>
    <col min="6152" max="6152" width="1.28515625" customWidth="1"/>
    <col min="6153" max="6153" width="13.7109375" customWidth="1"/>
    <col min="6401" max="6401" width="10" bestFit="1" customWidth="1"/>
    <col min="6402" max="6402" width="8.7109375" bestFit="1" customWidth="1"/>
    <col min="6403" max="6403" width="39.7109375" bestFit="1" customWidth="1"/>
    <col min="6404" max="6404" width="0.7109375" customWidth="1"/>
    <col min="6405" max="6405" width="10" bestFit="1" customWidth="1"/>
    <col min="6406" max="6406" width="8.7109375" bestFit="1" customWidth="1"/>
    <col min="6407" max="6407" width="31.28515625" bestFit="1" customWidth="1"/>
    <col min="6408" max="6408" width="1.28515625" customWidth="1"/>
    <col min="6409" max="6409" width="13.7109375" customWidth="1"/>
    <col min="6657" max="6657" width="10" bestFit="1" customWidth="1"/>
    <col min="6658" max="6658" width="8.7109375" bestFit="1" customWidth="1"/>
    <col min="6659" max="6659" width="39.7109375" bestFit="1" customWidth="1"/>
    <col min="6660" max="6660" width="0.7109375" customWidth="1"/>
    <col min="6661" max="6661" width="10" bestFit="1" customWidth="1"/>
    <col min="6662" max="6662" width="8.7109375" bestFit="1" customWidth="1"/>
    <col min="6663" max="6663" width="31.28515625" bestFit="1" customWidth="1"/>
    <col min="6664" max="6664" width="1.28515625" customWidth="1"/>
    <col min="6665" max="6665" width="13.7109375" customWidth="1"/>
    <col min="6913" max="6913" width="10" bestFit="1" customWidth="1"/>
    <col min="6914" max="6914" width="8.7109375" bestFit="1" customWidth="1"/>
    <col min="6915" max="6915" width="39.7109375" bestFit="1" customWidth="1"/>
    <col min="6916" max="6916" width="0.7109375" customWidth="1"/>
    <col min="6917" max="6917" width="10" bestFit="1" customWidth="1"/>
    <col min="6918" max="6918" width="8.7109375" bestFit="1" customWidth="1"/>
    <col min="6919" max="6919" width="31.28515625" bestFit="1" customWidth="1"/>
    <col min="6920" max="6920" width="1.28515625" customWidth="1"/>
    <col min="6921" max="6921" width="13.7109375" customWidth="1"/>
    <col min="7169" max="7169" width="10" bestFit="1" customWidth="1"/>
    <col min="7170" max="7170" width="8.7109375" bestFit="1" customWidth="1"/>
    <col min="7171" max="7171" width="39.7109375" bestFit="1" customWidth="1"/>
    <col min="7172" max="7172" width="0.7109375" customWidth="1"/>
    <col min="7173" max="7173" width="10" bestFit="1" customWidth="1"/>
    <col min="7174" max="7174" width="8.7109375" bestFit="1" customWidth="1"/>
    <col min="7175" max="7175" width="31.28515625" bestFit="1" customWidth="1"/>
    <col min="7176" max="7176" width="1.28515625" customWidth="1"/>
    <col min="7177" max="7177" width="13.7109375" customWidth="1"/>
    <col min="7425" max="7425" width="10" bestFit="1" customWidth="1"/>
    <col min="7426" max="7426" width="8.7109375" bestFit="1" customWidth="1"/>
    <col min="7427" max="7427" width="39.7109375" bestFit="1" customWidth="1"/>
    <col min="7428" max="7428" width="0.7109375" customWidth="1"/>
    <col min="7429" max="7429" width="10" bestFit="1" customWidth="1"/>
    <col min="7430" max="7430" width="8.7109375" bestFit="1" customWidth="1"/>
    <col min="7431" max="7431" width="31.28515625" bestFit="1" customWidth="1"/>
    <col min="7432" max="7432" width="1.28515625" customWidth="1"/>
    <col min="7433" max="7433" width="13.7109375" customWidth="1"/>
    <col min="7681" max="7681" width="10" bestFit="1" customWidth="1"/>
    <col min="7682" max="7682" width="8.7109375" bestFit="1" customWidth="1"/>
    <col min="7683" max="7683" width="39.7109375" bestFit="1" customWidth="1"/>
    <col min="7684" max="7684" width="0.7109375" customWidth="1"/>
    <col min="7685" max="7685" width="10" bestFit="1" customWidth="1"/>
    <col min="7686" max="7686" width="8.7109375" bestFit="1" customWidth="1"/>
    <col min="7687" max="7687" width="31.28515625" bestFit="1" customWidth="1"/>
    <col min="7688" max="7688" width="1.28515625" customWidth="1"/>
    <col min="7689" max="7689" width="13.7109375" customWidth="1"/>
    <col min="7937" max="7937" width="10" bestFit="1" customWidth="1"/>
    <col min="7938" max="7938" width="8.7109375" bestFit="1" customWidth="1"/>
    <col min="7939" max="7939" width="39.7109375" bestFit="1" customWidth="1"/>
    <col min="7940" max="7940" width="0.7109375" customWidth="1"/>
    <col min="7941" max="7941" width="10" bestFit="1" customWidth="1"/>
    <col min="7942" max="7942" width="8.7109375" bestFit="1" customWidth="1"/>
    <col min="7943" max="7943" width="31.28515625" bestFit="1" customWidth="1"/>
    <col min="7944" max="7944" width="1.28515625" customWidth="1"/>
    <col min="7945" max="7945" width="13.7109375" customWidth="1"/>
    <col min="8193" max="8193" width="10" bestFit="1" customWidth="1"/>
    <col min="8194" max="8194" width="8.7109375" bestFit="1" customWidth="1"/>
    <col min="8195" max="8195" width="39.7109375" bestFit="1" customWidth="1"/>
    <col min="8196" max="8196" width="0.7109375" customWidth="1"/>
    <col min="8197" max="8197" width="10" bestFit="1" customWidth="1"/>
    <col min="8198" max="8198" width="8.7109375" bestFit="1" customWidth="1"/>
    <col min="8199" max="8199" width="31.28515625" bestFit="1" customWidth="1"/>
    <col min="8200" max="8200" width="1.28515625" customWidth="1"/>
    <col min="8201" max="8201" width="13.7109375" customWidth="1"/>
    <col min="8449" max="8449" width="10" bestFit="1" customWidth="1"/>
    <col min="8450" max="8450" width="8.7109375" bestFit="1" customWidth="1"/>
    <col min="8451" max="8451" width="39.7109375" bestFit="1" customWidth="1"/>
    <col min="8452" max="8452" width="0.7109375" customWidth="1"/>
    <col min="8453" max="8453" width="10" bestFit="1" customWidth="1"/>
    <col min="8454" max="8454" width="8.7109375" bestFit="1" customWidth="1"/>
    <col min="8455" max="8455" width="31.28515625" bestFit="1" customWidth="1"/>
    <col min="8456" max="8456" width="1.28515625" customWidth="1"/>
    <col min="8457" max="8457" width="13.7109375" customWidth="1"/>
    <col min="8705" max="8705" width="10" bestFit="1" customWidth="1"/>
    <col min="8706" max="8706" width="8.7109375" bestFit="1" customWidth="1"/>
    <col min="8707" max="8707" width="39.7109375" bestFit="1" customWidth="1"/>
    <col min="8708" max="8708" width="0.7109375" customWidth="1"/>
    <col min="8709" max="8709" width="10" bestFit="1" customWidth="1"/>
    <col min="8710" max="8710" width="8.7109375" bestFit="1" customWidth="1"/>
    <col min="8711" max="8711" width="31.28515625" bestFit="1" customWidth="1"/>
    <col min="8712" max="8712" width="1.28515625" customWidth="1"/>
    <col min="8713" max="8713" width="13.7109375" customWidth="1"/>
    <col min="8961" max="8961" width="10" bestFit="1" customWidth="1"/>
    <col min="8962" max="8962" width="8.7109375" bestFit="1" customWidth="1"/>
    <col min="8963" max="8963" width="39.7109375" bestFit="1" customWidth="1"/>
    <col min="8964" max="8964" width="0.7109375" customWidth="1"/>
    <col min="8965" max="8965" width="10" bestFit="1" customWidth="1"/>
    <col min="8966" max="8966" width="8.7109375" bestFit="1" customWidth="1"/>
    <col min="8967" max="8967" width="31.28515625" bestFit="1" customWidth="1"/>
    <col min="8968" max="8968" width="1.28515625" customWidth="1"/>
    <col min="8969" max="8969" width="13.7109375" customWidth="1"/>
    <col min="9217" max="9217" width="10" bestFit="1" customWidth="1"/>
    <col min="9218" max="9218" width="8.7109375" bestFit="1" customWidth="1"/>
    <col min="9219" max="9219" width="39.7109375" bestFit="1" customWidth="1"/>
    <col min="9220" max="9220" width="0.7109375" customWidth="1"/>
    <col min="9221" max="9221" width="10" bestFit="1" customWidth="1"/>
    <col min="9222" max="9222" width="8.7109375" bestFit="1" customWidth="1"/>
    <col min="9223" max="9223" width="31.28515625" bestFit="1" customWidth="1"/>
    <col min="9224" max="9224" width="1.28515625" customWidth="1"/>
    <col min="9225" max="9225" width="13.7109375" customWidth="1"/>
    <col min="9473" max="9473" width="10" bestFit="1" customWidth="1"/>
    <col min="9474" max="9474" width="8.7109375" bestFit="1" customWidth="1"/>
    <col min="9475" max="9475" width="39.7109375" bestFit="1" customWidth="1"/>
    <col min="9476" max="9476" width="0.7109375" customWidth="1"/>
    <col min="9477" max="9477" width="10" bestFit="1" customWidth="1"/>
    <col min="9478" max="9478" width="8.7109375" bestFit="1" customWidth="1"/>
    <col min="9479" max="9479" width="31.28515625" bestFit="1" customWidth="1"/>
    <col min="9480" max="9480" width="1.28515625" customWidth="1"/>
    <col min="9481" max="9481" width="13.7109375" customWidth="1"/>
    <col min="9729" max="9729" width="10" bestFit="1" customWidth="1"/>
    <col min="9730" max="9730" width="8.7109375" bestFit="1" customWidth="1"/>
    <col min="9731" max="9731" width="39.7109375" bestFit="1" customWidth="1"/>
    <col min="9732" max="9732" width="0.7109375" customWidth="1"/>
    <col min="9733" max="9733" width="10" bestFit="1" customWidth="1"/>
    <col min="9734" max="9734" width="8.7109375" bestFit="1" customWidth="1"/>
    <col min="9735" max="9735" width="31.28515625" bestFit="1" customWidth="1"/>
    <col min="9736" max="9736" width="1.28515625" customWidth="1"/>
    <col min="9737" max="9737" width="13.7109375" customWidth="1"/>
    <col min="9985" max="9985" width="10" bestFit="1" customWidth="1"/>
    <col min="9986" max="9986" width="8.7109375" bestFit="1" customWidth="1"/>
    <col min="9987" max="9987" width="39.7109375" bestFit="1" customWidth="1"/>
    <col min="9988" max="9988" width="0.7109375" customWidth="1"/>
    <col min="9989" max="9989" width="10" bestFit="1" customWidth="1"/>
    <col min="9990" max="9990" width="8.7109375" bestFit="1" customWidth="1"/>
    <col min="9991" max="9991" width="31.28515625" bestFit="1" customWidth="1"/>
    <col min="9992" max="9992" width="1.28515625" customWidth="1"/>
    <col min="9993" max="9993" width="13.7109375" customWidth="1"/>
    <col min="10241" max="10241" width="10" bestFit="1" customWidth="1"/>
    <col min="10242" max="10242" width="8.7109375" bestFit="1" customWidth="1"/>
    <col min="10243" max="10243" width="39.7109375" bestFit="1" customWidth="1"/>
    <col min="10244" max="10244" width="0.7109375" customWidth="1"/>
    <col min="10245" max="10245" width="10" bestFit="1" customWidth="1"/>
    <col min="10246" max="10246" width="8.7109375" bestFit="1" customWidth="1"/>
    <col min="10247" max="10247" width="31.28515625" bestFit="1" customWidth="1"/>
    <col min="10248" max="10248" width="1.28515625" customWidth="1"/>
    <col min="10249" max="10249" width="13.7109375" customWidth="1"/>
    <col min="10497" max="10497" width="10" bestFit="1" customWidth="1"/>
    <col min="10498" max="10498" width="8.7109375" bestFit="1" customWidth="1"/>
    <col min="10499" max="10499" width="39.7109375" bestFit="1" customWidth="1"/>
    <col min="10500" max="10500" width="0.7109375" customWidth="1"/>
    <col min="10501" max="10501" width="10" bestFit="1" customWidth="1"/>
    <col min="10502" max="10502" width="8.7109375" bestFit="1" customWidth="1"/>
    <col min="10503" max="10503" width="31.28515625" bestFit="1" customWidth="1"/>
    <col min="10504" max="10504" width="1.28515625" customWidth="1"/>
    <col min="10505" max="10505" width="13.7109375" customWidth="1"/>
    <col min="10753" max="10753" width="10" bestFit="1" customWidth="1"/>
    <col min="10754" max="10754" width="8.7109375" bestFit="1" customWidth="1"/>
    <col min="10755" max="10755" width="39.7109375" bestFit="1" customWidth="1"/>
    <col min="10756" max="10756" width="0.7109375" customWidth="1"/>
    <col min="10757" max="10757" width="10" bestFit="1" customWidth="1"/>
    <col min="10758" max="10758" width="8.7109375" bestFit="1" customWidth="1"/>
    <col min="10759" max="10759" width="31.28515625" bestFit="1" customWidth="1"/>
    <col min="10760" max="10760" width="1.28515625" customWidth="1"/>
    <col min="10761" max="10761" width="13.7109375" customWidth="1"/>
    <col min="11009" max="11009" width="10" bestFit="1" customWidth="1"/>
    <col min="11010" max="11010" width="8.7109375" bestFit="1" customWidth="1"/>
    <col min="11011" max="11011" width="39.7109375" bestFit="1" customWidth="1"/>
    <col min="11012" max="11012" width="0.7109375" customWidth="1"/>
    <col min="11013" max="11013" width="10" bestFit="1" customWidth="1"/>
    <col min="11014" max="11014" width="8.7109375" bestFit="1" customWidth="1"/>
    <col min="11015" max="11015" width="31.28515625" bestFit="1" customWidth="1"/>
    <col min="11016" max="11016" width="1.28515625" customWidth="1"/>
    <col min="11017" max="11017" width="13.7109375" customWidth="1"/>
    <col min="11265" max="11265" width="10" bestFit="1" customWidth="1"/>
    <col min="11266" max="11266" width="8.7109375" bestFit="1" customWidth="1"/>
    <col min="11267" max="11267" width="39.7109375" bestFit="1" customWidth="1"/>
    <col min="11268" max="11268" width="0.7109375" customWidth="1"/>
    <col min="11269" max="11269" width="10" bestFit="1" customWidth="1"/>
    <col min="11270" max="11270" width="8.7109375" bestFit="1" customWidth="1"/>
    <col min="11271" max="11271" width="31.28515625" bestFit="1" customWidth="1"/>
    <col min="11272" max="11272" width="1.28515625" customWidth="1"/>
    <col min="11273" max="11273" width="13.7109375" customWidth="1"/>
    <col min="11521" max="11521" width="10" bestFit="1" customWidth="1"/>
    <col min="11522" max="11522" width="8.7109375" bestFit="1" customWidth="1"/>
    <col min="11523" max="11523" width="39.7109375" bestFit="1" customWidth="1"/>
    <col min="11524" max="11524" width="0.7109375" customWidth="1"/>
    <col min="11525" max="11525" width="10" bestFit="1" customWidth="1"/>
    <col min="11526" max="11526" width="8.7109375" bestFit="1" customWidth="1"/>
    <col min="11527" max="11527" width="31.28515625" bestFit="1" customWidth="1"/>
    <col min="11528" max="11528" width="1.28515625" customWidth="1"/>
    <col min="11529" max="11529" width="13.7109375" customWidth="1"/>
    <col min="11777" max="11777" width="10" bestFit="1" customWidth="1"/>
    <col min="11778" max="11778" width="8.7109375" bestFit="1" customWidth="1"/>
    <col min="11779" max="11779" width="39.7109375" bestFit="1" customWidth="1"/>
    <col min="11780" max="11780" width="0.7109375" customWidth="1"/>
    <col min="11781" max="11781" width="10" bestFit="1" customWidth="1"/>
    <col min="11782" max="11782" width="8.7109375" bestFit="1" customWidth="1"/>
    <col min="11783" max="11783" width="31.28515625" bestFit="1" customWidth="1"/>
    <col min="11784" max="11784" width="1.28515625" customWidth="1"/>
    <col min="11785" max="11785" width="13.7109375" customWidth="1"/>
    <col min="12033" max="12033" width="10" bestFit="1" customWidth="1"/>
    <col min="12034" max="12034" width="8.7109375" bestFit="1" customWidth="1"/>
    <col min="12035" max="12035" width="39.7109375" bestFit="1" customWidth="1"/>
    <col min="12036" max="12036" width="0.7109375" customWidth="1"/>
    <col min="12037" max="12037" width="10" bestFit="1" customWidth="1"/>
    <col min="12038" max="12038" width="8.7109375" bestFit="1" customWidth="1"/>
    <col min="12039" max="12039" width="31.28515625" bestFit="1" customWidth="1"/>
    <col min="12040" max="12040" width="1.28515625" customWidth="1"/>
    <col min="12041" max="12041" width="13.7109375" customWidth="1"/>
    <col min="12289" max="12289" width="10" bestFit="1" customWidth="1"/>
    <col min="12290" max="12290" width="8.7109375" bestFit="1" customWidth="1"/>
    <col min="12291" max="12291" width="39.7109375" bestFit="1" customWidth="1"/>
    <col min="12292" max="12292" width="0.7109375" customWidth="1"/>
    <col min="12293" max="12293" width="10" bestFit="1" customWidth="1"/>
    <col min="12294" max="12294" width="8.7109375" bestFit="1" customWidth="1"/>
    <col min="12295" max="12295" width="31.28515625" bestFit="1" customWidth="1"/>
    <col min="12296" max="12296" width="1.28515625" customWidth="1"/>
    <col min="12297" max="12297" width="13.7109375" customWidth="1"/>
    <col min="12545" max="12545" width="10" bestFit="1" customWidth="1"/>
    <col min="12546" max="12546" width="8.7109375" bestFit="1" customWidth="1"/>
    <col min="12547" max="12547" width="39.7109375" bestFit="1" customWidth="1"/>
    <col min="12548" max="12548" width="0.7109375" customWidth="1"/>
    <col min="12549" max="12549" width="10" bestFit="1" customWidth="1"/>
    <col min="12550" max="12550" width="8.7109375" bestFit="1" customWidth="1"/>
    <col min="12551" max="12551" width="31.28515625" bestFit="1" customWidth="1"/>
    <col min="12552" max="12552" width="1.28515625" customWidth="1"/>
    <col min="12553" max="12553" width="13.7109375" customWidth="1"/>
    <col min="12801" max="12801" width="10" bestFit="1" customWidth="1"/>
    <col min="12802" max="12802" width="8.7109375" bestFit="1" customWidth="1"/>
    <col min="12803" max="12803" width="39.7109375" bestFit="1" customWidth="1"/>
    <col min="12804" max="12804" width="0.7109375" customWidth="1"/>
    <col min="12805" max="12805" width="10" bestFit="1" customWidth="1"/>
    <col min="12806" max="12806" width="8.7109375" bestFit="1" customWidth="1"/>
    <col min="12807" max="12807" width="31.28515625" bestFit="1" customWidth="1"/>
    <col min="12808" max="12808" width="1.28515625" customWidth="1"/>
    <col min="12809" max="12809" width="13.7109375" customWidth="1"/>
    <col min="13057" max="13057" width="10" bestFit="1" customWidth="1"/>
    <col min="13058" max="13058" width="8.7109375" bestFit="1" customWidth="1"/>
    <col min="13059" max="13059" width="39.7109375" bestFit="1" customWidth="1"/>
    <col min="13060" max="13060" width="0.7109375" customWidth="1"/>
    <col min="13061" max="13061" width="10" bestFit="1" customWidth="1"/>
    <col min="13062" max="13062" width="8.7109375" bestFit="1" customWidth="1"/>
    <col min="13063" max="13063" width="31.28515625" bestFit="1" customWidth="1"/>
    <col min="13064" max="13064" width="1.28515625" customWidth="1"/>
    <col min="13065" max="13065" width="13.7109375" customWidth="1"/>
    <col min="13313" max="13313" width="10" bestFit="1" customWidth="1"/>
    <col min="13314" max="13314" width="8.7109375" bestFit="1" customWidth="1"/>
    <col min="13315" max="13315" width="39.7109375" bestFit="1" customWidth="1"/>
    <col min="13316" max="13316" width="0.7109375" customWidth="1"/>
    <col min="13317" max="13317" width="10" bestFit="1" customWidth="1"/>
    <col min="13318" max="13318" width="8.7109375" bestFit="1" customWidth="1"/>
    <col min="13319" max="13319" width="31.28515625" bestFit="1" customWidth="1"/>
    <col min="13320" max="13320" width="1.28515625" customWidth="1"/>
    <col min="13321" max="13321" width="13.7109375" customWidth="1"/>
    <col min="13569" max="13569" width="10" bestFit="1" customWidth="1"/>
    <col min="13570" max="13570" width="8.7109375" bestFit="1" customWidth="1"/>
    <col min="13571" max="13571" width="39.7109375" bestFit="1" customWidth="1"/>
    <col min="13572" max="13572" width="0.7109375" customWidth="1"/>
    <col min="13573" max="13573" width="10" bestFit="1" customWidth="1"/>
    <col min="13574" max="13574" width="8.7109375" bestFit="1" customWidth="1"/>
    <col min="13575" max="13575" width="31.28515625" bestFit="1" customWidth="1"/>
    <col min="13576" max="13576" width="1.28515625" customWidth="1"/>
    <col min="13577" max="13577" width="13.7109375" customWidth="1"/>
    <col min="13825" max="13825" width="10" bestFit="1" customWidth="1"/>
    <col min="13826" max="13826" width="8.7109375" bestFit="1" customWidth="1"/>
    <col min="13827" max="13827" width="39.7109375" bestFit="1" customWidth="1"/>
    <col min="13828" max="13828" width="0.7109375" customWidth="1"/>
    <col min="13829" max="13829" width="10" bestFit="1" customWidth="1"/>
    <col min="13830" max="13830" width="8.7109375" bestFit="1" customWidth="1"/>
    <col min="13831" max="13831" width="31.28515625" bestFit="1" customWidth="1"/>
    <col min="13832" max="13832" width="1.28515625" customWidth="1"/>
    <col min="13833" max="13833" width="13.7109375" customWidth="1"/>
    <col min="14081" max="14081" width="10" bestFit="1" customWidth="1"/>
    <col min="14082" max="14082" width="8.7109375" bestFit="1" customWidth="1"/>
    <col min="14083" max="14083" width="39.7109375" bestFit="1" customWidth="1"/>
    <col min="14084" max="14084" width="0.7109375" customWidth="1"/>
    <col min="14085" max="14085" width="10" bestFit="1" customWidth="1"/>
    <col min="14086" max="14086" width="8.7109375" bestFit="1" customWidth="1"/>
    <col min="14087" max="14087" width="31.28515625" bestFit="1" customWidth="1"/>
    <col min="14088" max="14088" width="1.28515625" customWidth="1"/>
    <col min="14089" max="14089" width="13.7109375" customWidth="1"/>
    <col min="14337" max="14337" width="10" bestFit="1" customWidth="1"/>
    <col min="14338" max="14338" width="8.7109375" bestFit="1" customWidth="1"/>
    <col min="14339" max="14339" width="39.7109375" bestFit="1" customWidth="1"/>
    <col min="14340" max="14340" width="0.7109375" customWidth="1"/>
    <col min="14341" max="14341" width="10" bestFit="1" customWidth="1"/>
    <col min="14342" max="14342" width="8.7109375" bestFit="1" customWidth="1"/>
    <col min="14343" max="14343" width="31.28515625" bestFit="1" customWidth="1"/>
    <col min="14344" max="14344" width="1.28515625" customWidth="1"/>
    <col min="14345" max="14345" width="13.7109375" customWidth="1"/>
    <col min="14593" max="14593" width="10" bestFit="1" customWidth="1"/>
    <col min="14594" max="14594" width="8.7109375" bestFit="1" customWidth="1"/>
    <col min="14595" max="14595" width="39.7109375" bestFit="1" customWidth="1"/>
    <col min="14596" max="14596" width="0.7109375" customWidth="1"/>
    <col min="14597" max="14597" width="10" bestFit="1" customWidth="1"/>
    <col min="14598" max="14598" width="8.7109375" bestFit="1" customWidth="1"/>
    <col min="14599" max="14599" width="31.28515625" bestFit="1" customWidth="1"/>
    <col min="14600" max="14600" width="1.28515625" customWidth="1"/>
    <col min="14601" max="14601" width="13.7109375" customWidth="1"/>
    <col min="14849" max="14849" width="10" bestFit="1" customWidth="1"/>
    <col min="14850" max="14850" width="8.7109375" bestFit="1" customWidth="1"/>
    <col min="14851" max="14851" width="39.7109375" bestFit="1" customWidth="1"/>
    <col min="14852" max="14852" width="0.7109375" customWidth="1"/>
    <col min="14853" max="14853" width="10" bestFit="1" customWidth="1"/>
    <col min="14854" max="14854" width="8.7109375" bestFit="1" customWidth="1"/>
    <col min="14855" max="14855" width="31.28515625" bestFit="1" customWidth="1"/>
    <col min="14856" max="14856" width="1.28515625" customWidth="1"/>
    <col min="14857" max="14857" width="13.7109375" customWidth="1"/>
    <col min="15105" max="15105" width="10" bestFit="1" customWidth="1"/>
    <col min="15106" max="15106" width="8.7109375" bestFit="1" customWidth="1"/>
    <col min="15107" max="15107" width="39.7109375" bestFit="1" customWidth="1"/>
    <col min="15108" max="15108" width="0.7109375" customWidth="1"/>
    <col min="15109" max="15109" width="10" bestFit="1" customWidth="1"/>
    <col min="15110" max="15110" width="8.7109375" bestFit="1" customWidth="1"/>
    <col min="15111" max="15111" width="31.28515625" bestFit="1" customWidth="1"/>
    <col min="15112" max="15112" width="1.28515625" customWidth="1"/>
    <col min="15113" max="15113" width="13.7109375" customWidth="1"/>
    <col min="15361" max="15361" width="10" bestFit="1" customWidth="1"/>
    <col min="15362" max="15362" width="8.7109375" bestFit="1" customWidth="1"/>
    <col min="15363" max="15363" width="39.7109375" bestFit="1" customWidth="1"/>
    <col min="15364" max="15364" width="0.7109375" customWidth="1"/>
    <col min="15365" max="15365" width="10" bestFit="1" customWidth="1"/>
    <col min="15366" max="15366" width="8.7109375" bestFit="1" customWidth="1"/>
    <col min="15367" max="15367" width="31.28515625" bestFit="1" customWidth="1"/>
    <col min="15368" max="15368" width="1.28515625" customWidth="1"/>
    <col min="15369" max="15369" width="13.7109375" customWidth="1"/>
    <col min="15617" max="15617" width="10" bestFit="1" customWidth="1"/>
    <col min="15618" max="15618" width="8.7109375" bestFit="1" customWidth="1"/>
    <col min="15619" max="15619" width="39.7109375" bestFit="1" customWidth="1"/>
    <col min="15620" max="15620" width="0.7109375" customWidth="1"/>
    <col min="15621" max="15621" width="10" bestFit="1" customWidth="1"/>
    <col min="15622" max="15622" width="8.7109375" bestFit="1" customWidth="1"/>
    <col min="15623" max="15623" width="31.28515625" bestFit="1" customWidth="1"/>
    <col min="15624" max="15624" width="1.28515625" customWidth="1"/>
    <col min="15625" max="15625" width="13.7109375" customWidth="1"/>
    <col min="15873" max="15873" width="10" bestFit="1" customWidth="1"/>
    <col min="15874" max="15874" width="8.7109375" bestFit="1" customWidth="1"/>
    <col min="15875" max="15875" width="39.7109375" bestFit="1" customWidth="1"/>
    <col min="15876" max="15876" width="0.7109375" customWidth="1"/>
    <col min="15877" max="15877" width="10" bestFit="1" customWidth="1"/>
    <col min="15878" max="15878" width="8.7109375" bestFit="1" customWidth="1"/>
    <col min="15879" max="15879" width="31.28515625" bestFit="1" customWidth="1"/>
    <col min="15880" max="15880" width="1.28515625" customWidth="1"/>
    <col min="15881" max="15881" width="13.7109375" customWidth="1"/>
    <col min="16129" max="16129" width="10" bestFit="1" customWidth="1"/>
    <col min="16130" max="16130" width="8.7109375" bestFit="1" customWidth="1"/>
    <col min="16131" max="16131" width="39.7109375" bestFit="1" customWidth="1"/>
    <col min="16132" max="16132" width="0.7109375" customWidth="1"/>
    <col min="16133" max="16133" width="10" bestFit="1" customWidth="1"/>
    <col min="16134" max="16134" width="8.7109375" bestFit="1" customWidth="1"/>
    <col min="16135" max="16135" width="31.28515625" bestFit="1" customWidth="1"/>
    <col min="16136" max="16136" width="1.28515625" customWidth="1"/>
    <col min="16137" max="16137" width="13.7109375" customWidth="1"/>
  </cols>
  <sheetData>
    <row r="2" spans="1:9" ht="25.5">
      <c r="A2" s="296" t="s">
        <v>447</v>
      </c>
      <c r="B2" s="296"/>
      <c r="C2" s="296"/>
      <c r="D2" s="296"/>
      <c r="E2" s="296"/>
      <c r="F2" s="296"/>
      <c r="G2" s="296"/>
      <c r="H2" s="296"/>
      <c r="I2" s="296"/>
    </row>
    <row r="3" spans="1:9" ht="20.25">
      <c r="A3" s="77"/>
      <c r="B3" s="77"/>
      <c r="C3" s="77"/>
      <c r="D3" s="77"/>
      <c r="E3" s="77"/>
      <c r="F3" s="77"/>
      <c r="G3" s="77"/>
    </row>
    <row r="4" spans="1:9" ht="15.75" thickBot="1"/>
    <row r="5" spans="1:9" ht="48" customHeight="1" thickTop="1" thickBot="1">
      <c r="A5" s="290" t="s">
        <v>435</v>
      </c>
      <c r="B5" s="291"/>
      <c r="C5" s="292"/>
      <c r="E5" s="293" t="s">
        <v>436</v>
      </c>
      <c r="F5" s="294"/>
      <c r="G5" s="295"/>
      <c r="I5" s="288" t="s">
        <v>439</v>
      </c>
    </row>
    <row r="6" spans="1:9" ht="17.25" thickTop="1" thickBot="1">
      <c r="A6" s="147" t="s">
        <v>0</v>
      </c>
      <c r="B6" s="37" t="s">
        <v>116</v>
      </c>
      <c r="C6" s="138" t="s">
        <v>1</v>
      </c>
      <c r="E6" s="147" t="s">
        <v>0</v>
      </c>
      <c r="F6" s="37" t="s">
        <v>116</v>
      </c>
      <c r="G6" s="156" t="s">
        <v>1</v>
      </c>
      <c r="I6" s="289"/>
    </row>
    <row r="7" spans="1:9" ht="25.5" customHeight="1" thickTop="1">
      <c r="A7" s="157">
        <v>42101</v>
      </c>
      <c r="B7" s="38" t="s">
        <v>117</v>
      </c>
      <c r="C7" s="179">
        <v>0</v>
      </c>
      <c r="E7" s="148">
        <v>31101</v>
      </c>
      <c r="F7" s="39" t="s">
        <v>118</v>
      </c>
      <c r="G7" s="179">
        <v>10701.98</v>
      </c>
      <c r="I7" s="165">
        <f>G7-C7</f>
        <v>10701.98</v>
      </c>
    </row>
    <row r="8" spans="1:9" ht="25.5" customHeight="1">
      <c r="A8" s="157">
        <v>42102</v>
      </c>
      <c r="B8" s="40" t="s">
        <v>20</v>
      </c>
      <c r="C8" s="179">
        <v>0</v>
      </c>
      <c r="E8" s="148">
        <v>31102</v>
      </c>
      <c r="F8" s="41" t="s">
        <v>119</v>
      </c>
      <c r="G8" s="179">
        <v>0</v>
      </c>
      <c r="I8" s="165">
        <f t="shared" ref="I8:I47" si="0">G8-C8</f>
        <v>0</v>
      </c>
    </row>
    <row r="9" spans="1:9" ht="25.5" customHeight="1">
      <c r="A9" s="149">
        <v>42102001</v>
      </c>
      <c r="B9" s="158" t="s">
        <v>398</v>
      </c>
      <c r="C9" s="179">
        <v>0</v>
      </c>
      <c r="D9" s="139"/>
      <c r="E9" s="149">
        <v>31102001</v>
      </c>
      <c r="F9" s="42" t="s">
        <v>190</v>
      </c>
      <c r="G9" s="179">
        <v>0</v>
      </c>
      <c r="I9" s="165">
        <f t="shared" si="0"/>
        <v>0</v>
      </c>
    </row>
    <row r="10" spans="1:9" ht="25.5" customHeight="1">
      <c r="A10" s="149">
        <v>42102002</v>
      </c>
      <c r="B10" s="158" t="s">
        <v>399</v>
      </c>
      <c r="C10" s="179">
        <v>0</v>
      </c>
      <c r="D10" s="139"/>
      <c r="E10" s="149">
        <v>31102002</v>
      </c>
      <c r="F10" s="42" t="s">
        <v>191</v>
      </c>
      <c r="G10" s="179">
        <v>0</v>
      </c>
      <c r="I10" s="165">
        <f t="shared" si="0"/>
        <v>0</v>
      </c>
    </row>
    <row r="11" spans="1:9" ht="25.5" customHeight="1">
      <c r="A11" s="149">
        <v>42102003</v>
      </c>
      <c r="B11" s="158" t="s">
        <v>400</v>
      </c>
      <c r="C11" s="179">
        <v>0</v>
      </c>
      <c r="D11" s="139"/>
      <c r="E11" s="149">
        <v>31102003</v>
      </c>
      <c r="F11" s="42" t="s">
        <v>192</v>
      </c>
      <c r="G11" s="179">
        <v>0</v>
      </c>
      <c r="I11" s="165">
        <f t="shared" si="0"/>
        <v>0</v>
      </c>
    </row>
    <row r="12" spans="1:9" ht="25.5" customHeight="1">
      <c r="A12" s="149">
        <v>42102004</v>
      </c>
      <c r="B12" s="158" t="s">
        <v>401</v>
      </c>
      <c r="C12" s="179">
        <v>0</v>
      </c>
      <c r="D12" s="139"/>
      <c r="E12" s="149">
        <v>31102004</v>
      </c>
      <c r="F12" s="42" t="s">
        <v>193</v>
      </c>
      <c r="G12" s="179">
        <v>123698.38</v>
      </c>
      <c r="I12" s="165">
        <f t="shared" si="0"/>
        <v>123698.38</v>
      </c>
    </row>
    <row r="13" spans="1:9" ht="25.5" customHeight="1">
      <c r="A13" s="149">
        <v>42102005</v>
      </c>
      <c r="B13" s="158" t="s">
        <v>402</v>
      </c>
      <c r="C13" s="179">
        <v>0</v>
      </c>
      <c r="D13" s="139"/>
      <c r="E13" s="149">
        <v>31102005</v>
      </c>
      <c r="F13" s="42" t="s">
        <v>194</v>
      </c>
      <c r="G13" s="179">
        <v>0</v>
      </c>
      <c r="I13" s="165">
        <f t="shared" si="0"/>
        <v>0</v>
      </c>
    </row>
    <row r="14" spans="1:9" ht="25.5" customHeight="1">
      <c r="A14" s="149">
        <v>42102006</v>
      </c>
      <c r="B14" s="158" t="s">
        <v>403</v>
      </c>
      <c r="C14" s="179">
        <v>0</v>
      </c>
      <c r="D14" s="139"/>
      <c r="E14" s="149">
        <v>31102006</v>
      </c>
      <c r="F14" s="42" t="s">
        <v>195</v>
      </c>
      <c r="G14" s="179">
        <v>0</v>
      </c>
      <c r="I14" s="165">
        <f t="shared" si="0"/>
        <v>0</v>
      </c>
    </row>
    <row r="15" spans="1:9" ht="25.5" customHeight="1">
      <c r="A15" s="149">
        <v>42102007</v>
      </c>
      <c r="B15" s="158" t="s">
        <v>404</v>
      </c>
      <c r="C15" s="179">
        <v>0</v>
      </c>
      <c r="D15" s="139"/>
      <c r="E15" s="149">
        <v>31102007</v>
      </c>
      <c r="F15" s="43" t="s">
        <v>196</v>
      </c>
      <c r="G15" s="179">
        <v>0</v>
      </c>
      <c r="I15" s="165">
        <f t="shared" si="0"/>
        <v>0</v>
      </c>
    </row>
    <row r="16" spans="1:9" ht="25.5" customHeight="1">
      <c r="A16" s="149">
        <v>42102008</v>
      </c>
      <c r="B16" s="159" t="s">
        <v>405</v>
      </c>
      <c r="C16" s="179">
        <v>1031607</v>
      </c>
      <c r="D16" s="139"/>
      <c r="E16" s="149">
        <v>31102008</v>
      </c>
      <c r="F16" s="43" t="s">
        <v>197</v>
      </c>
      <c r="G16" s="179">
        <f>[1]ورقة1!$F$74+[1]ورقة1!$F$75+[1]ورقة1!$F$76</f>
        <v>7107502.2699999996</v>
      </c>
      <c r="I16" s="165">
        <f t="shared" si="0"/>
        <v>6075895.2699999996</v>
      </c>
    </row>
    <row r="17" spans="1:9" ht="25.5" customHeight="1">
      <c r="A17" s="148">
        <v>42103</v>
      </c>
      <c r="B17" s="41" t="s">
        <v>120</v>
      </c>
      <c r="C17" s="179">
        <v>0</v>
      </c>
      <c r="D17" s="140"/>
      <c r="E17" s="148">
        <v>31103</v>
      </c>
      <c r="F17" s="41" t="s">
        <v>121</v>
      </c>
      <c r="G17" s="179">
        <v>0</v>
      </c>
      <c r="I17" s="165">
        <f t="shared" si="0"/>
        <v>0</v>
      </c>
    </row>
    <row r="18" spans="1:9" ht="25.5" customHeight="1">
      <c r="A18" s="149">
        <v>42103001</v>
      </c>
      <c r="B18" s="160" t="s">
        <v>406</v>
      </c>
      <c r="C18" s="179">
        <v>0</v>
      </c>
      <c r="D18" s="140"/>
      <c r="E18" s="149">
        <v>31103001</v>
      </c>
      <c r="F18" s="150" t="s">
        <v>198</v>
      </c>
      <c r="G18" s="179">
        <v>0</v>
      </c>
      <c r="I18" s="165">
        <f t="shared" si="0"/>
        <v>0</v>
      </c>
    </row>
    <row r="19" spans="1:9" ht="25.5" customHeight="1">
      <c r="A19" s="149">
        <v>42103002</v>
      </c>
      <c r="B19" s="160" t="s">
        <v>122</v>
      </c>
      <c r="C19" s="179">
        <v>0</v>
      </c>
      <c r="D19" s="141"/>
      <c r="E19" s="149">
        <v>31103002</v>
      </c>
      <c r="F19" s="150" t="s">
        <v>123</v>
      </c>
      <c r="G19" s="179">
        <v>0</v>
      </c>
      <c r="I19" s="165">
        <f t="shared" si="0"/>
        <v>0</v>
      </c>
    </row>
    <row r="20" spans="1:9" ht="25.5" customHeight="1">
      <c r="A20" s="149">
        <v>42103003</v>
      </c>
      <c r="B20" s="160" t="s">
        <v>124</v>
      </c>
      <c r="C20" s="179">
        <v>0</v>
      </c>
      <c r="D20" s="141"/>
      <c r="E20" s="149">
        <v>31103003</v>
      </c>
      <c r="F20" s="150" t="s">
        <v>125</v>
      </c>
      <c r="G20" s="179">
        <v>0</v>
      </c>
      <c r="I20" s="165">
        <f t="shared" si="0"/>
        <v>0</v>
      </c>
    </row>
    <row r="21" spans="1:9" ht="25.5" customHeight="1">
      <c r="A21" s="149">
        <v>42103004</v>
      </c>
      <c r="B21" s="160" t="s">
        <v>126</v>
      </c>
      <c r="C21" s="179">
        <v>0</v>
      </c>
      <c r="D21" s="141"/>
      <c r="E21" s="149">
        <v>31103004</v>
      </c>
      <c r="F21" s="150" t="s">
        <v>127</v>
      </c>
      <c r="G21" s="179">
        <v>0</v>
      </c>
      <c r="I21" s="165">
        <f t="shared" si="0"/>
        <v>0</v>
      </c>
    </row>
    <row r="22" spans="1:9" ht="25.5" customHeight="1">
      <c r="A22" s="149">
        <v>42103005</v>
      </c>
      <c r="B22" s="160" t="s">
        <v>128</v>
      </c>
      <c r="C22" s="179">
        <v>0</v>
      </c>
      <c r="D22" s="141"/>
      <c r="E22" s="149">
        <v>31103005</v>
      </c>
      <c r="F22" s="150" t="s">
        <v>129</v>
      </c>
      <c r="G22" s="179">
        <v>0</v>
      </c>
      <c r="I22" s="165">
        <f t="shared" si="0"/>
        <v>0</v>
      </c>
    </row>
    <row r="23" spans="1:9" ht="25.5" customHeight="1">
      <c r="A23" s="149">
        <v>42103006</v>
      </c>
      <c r="B23" s="160" t="s">
        <v>130</v>
      </c>
      <c r="C23" s="179">
        <v>0</v>
      </c>
      <c r="D23" s="141"/>
      <c r="E23" s="149">
        <v>31103006</v>
      </c>
      <c r="F23" s="150" t="s">
        <v>131</v>
      </c>
      <c r="G23" s="179">
        <v>0</v>
      </c>
      <c r="I23" s="165">
        <f t="shared" si="0"/>
        <v>0</v>
      </c>
    </row>
    <row r="24" spans="1:9" ht="25.5" customHeight="1">
      <c r="A24" s="149">
        <v>42103007</v>
      </c>
      <c r="B24" s="160" t="s">
        <v>132</v>
      </c>
      <c r="C24" s="179">
        <v>0</v>
      </c>
      <c r="D24" s="141"/>
      <c r="E24" s="149">
        <v>31103007</v>
      </c>
      <c r="F24" s="150" t="s">
        <v>133</v>
      </c>
      <c r="G24" s="179">
        <v>0</v>
      </c>
      <c r="I24" s="165">
        <f t="shared" si="0"/>
        <v>0</v>
      </c>
    </row>
    <row r="25" spans="1:9" ht="25.5" customHeight="1">
      <c r="A25" s="149">
        <v>42103008</v>
      </c>
      <c r="B25" s="160" t="s">
        <v>134</v>
      </c>
      <c r="C25" s="179">
        <v>0</v>
      </c>
      <c r="D25" s="141"/>
      <c r="E25" s="149">
        <v>31103008</v>
      </c>
      <c r="F25" s="150" t="s">
        <v>199</v>
      </c>
      <c r="G25" s="179">
        <v>0</v>
      </c>
      <c r="I25" s="165">
        <f t="shared" si="0"/>
        <v>0</v>
      </c>
    </row>
    <row r="26" spans="1:9" ht="25.5" customHeight="1">
      <c r="A26" s="148">
        <v>42104</v>
      </c>
      <c r="B26" s="44" t="s">
        <v>23</v>
      </c>
      <c r="C26" s="179">
        <v>0</v>
      </c>
      <c r="D26" s="141"/>
      <c r="E26" s="148">
        <v>31104</v>
      </c>
      <c r="F26" s="151" t="s">
        <v>135</v>
      </c>
      <c r="G26" s="179">
        <v>0</v>
      </c>
      <c r="I26" s="165">
        <f t="shared" si="0"/>
        <v>0</v>
      </c>
    </row>
    <row r="27" spans="1:9" ht="25.5" customHeight="1">
      <c r="A27" s="149">
        <v>42104001</v>
      </c>
      <c r="B27" s="160" t="s">
        <v>407</v>
      </c>
      <c r="C27" s="179">
        <v>0</v>
      </c>
      <c r="D27" s="142"/>
      <c r="E27" s="149">
        <v>31104001</v>
      </c>
      <c r="F27" s="150" t="s">
        <v>200</v>
      </c>
      <c r="G27" s="179">
        <v>0</v>
      </c>
      <c r="I27" s="165">
        <f t="shared" si="0"/>
        <v>0</v>
      </c>
    </row>
    <row r="28" spans="1:9" ht="25.5" customHeight="1">
      <c r="A28" s="149">
        <v>42104002</v>
      </c>
      <c r="B28" s="160" t="s">
        <v>136</v>
      </c>
      <c r="C28" s="179">
        <v>0</v>
      </c>
      <c r="D28" s="141"/>
      <c r="E28" s="149">
        <v>31104002</v>
      </c>
      <c r="F28" s="150" t="s">
        <v>137</v>
      </c>
      <c r="G28" s="179">
        <v>0</v>
      </c>
      <c r="I28" s="165">
        <f t="shared" si="0"/>
        <v>0</v>
      </c>
    </row>
    <row r="29" spans="1:9" ht="25.5" customHeight="1">
      <c r="A29" s="149">
        <v>42104003</v>
      </c>
      <c r="B29" s="160" t="s">
        <v>138</v>
      </c>
      <c r="C29" s="179">
        <v>0</v>
      </c>
      <c r="D29" s="141"/>
      <c r="E29" s="149">
        <v>31104003</v>
      </c>
      <c r="F29" s="150" t="s">
        <v>139</v>
      </c>
      <c r="G29" s="179">
        <v>0</v>
      </c>
      <c r="I29" s="165">
        <f t="shared" si="0"/>
        <v>0</v>
      </c>
    </row>
    <row r="30" spans="1:9" ht="25.5" customHeight="1">
      <c r="A30" s="149">
        <v>42104004</v>
      </c>
      <c r="B30" s="160" t="s">
        <v>140</v>
      </c>
      <c r="C30" s="179">
        <v>0</v>
      </c>
      <c r="D30" s="141"/>
      <c r="E30" s="149">
        <v>31104004</v>
      </c>
      <c r="F30" s="150" t="s">
        <v>141</v>
      </c>
      <c r="G30" s="179">
        <v>0</v>
      </c>
      <c r="I30" s="165">
        <f t="shared" si="0"/>
        <v>0</v>
      </c>
    </row>
    <row r="31" spans="1:9" ht="25.5" customHeight="1">
      <c r="A31" s="149">
        <v>42104005</v>
      </c>
      <c r="B31" s="160" t="s">
        <v>142</v>
      </c>
      <c r="C31" s="179">
        <v>0</v>
      </c>
      <c r="D31" s="141"/>
      <c r="E31" s="149">
        <v>31104005</v>
      </c>
      <c r="F31" s="150" t="s">
        <v>143</v>
      </c>
      <c r="G31" s="179">
        <v>0</v>
      </c>
      <c r="I31" s="165">
        <f t="shared" si="0"/>
        <v>0</v>
      </c>
    </row>
    <row r="32" spans="1:9" ht="25.5" customHeight="1">
      <c r="A32" s="148">
        <v>42105</v>
      </c>
      <c r="B32" s="44" t="s">
        <v>24</v>
      </c>
      <c r="C32" s="179">
        <v>0</v>
      </c>
      <c r="D32" s="141"/>
      <c r="E32" s="148">
        <v>31105</v>
      </c>
      <c r="F32" s="151" t="s">
        <v>144</v>
      </c>
      <c r="G32" s="179">
        <v>0</v>
      </c>
      <c r="I32" s="165">
        <f t="shared" si="0"/>
        <v>0</v>
      </c>
    </row>
    <row r="33" spans="1:9" ht="25.5" customHeight="1">
      <c r="A33" s="149">
        <v>42105001</v>
      </c>
      <c r="B33" s="160" t="s">
        <v>145</v>
      </c>
      <c r="C33" s="179">
        <v>0</v>
      </c>
      <c r="D33" s="142"/>
      <c r="E33" s="149">
        <v>31105001</v>
      </c>
      <c r="F33" s="150" t="s">
        <v>146</v>
      </c>
      <c r="G33" s="179">
        <v>0</v>
      </c>
      <c r="I33" s="165">
        <f t="shared" si="0"/>
        <v>0</v>
      </c>
    </row>
    <row r="34" spans="1:9" ht="25.5" customHeight="1">
      <c r="A34" s="149">
        <v>42105002</v>
      </c>
      <c r="B34" s="160" t="s">
        <v>147</v>
      </c>
      <c r="C34" s="179">
        <v>0</v>
      </c>
      <c r="D34" s="141"/>
      <c r="E34" s="149">
        <v>31105002</v>
      </c>
      <c r="F34" s="150" t="s">
        <v>148</v>
      </c>
      <c r="G34" s="179">
        <v>0</v>
      </c>
      <c r="I34" s="165">
        <f t="shared" si="0"/>
        <v>0</v>
      </c>
    </row>
    <row r="35" spans="1:9" ht="25.5" customHeight="1">
      <c r="A35" s="149">
        <v>42105003</v>
      </c>
      <c r="B35" s="160" t="s">
        <v>149</v>
      </c>
      <c r="C35" s="179">
        <v>0</v>
      </c>
      <c r="D35" s="141"/>
      <c r="E35" s="149">
        <v>31105003</v>
      </c>
      <c r="F35" s="150" t="s">
        <v>150</v>
      </c>
      <c r="G35" s="179">
        <v>0</v>
      </c>
      <c r="I35" s="165">
        <f t="shared" si="0"/>
        <v>0</v>
      </c>
    </row>
    <row r="36" spans="1:9" ht="25.5" customHeight="1">
      <c r="A36" s="149">
        <v>42105004</v>
      </c>
      <c r="B36" s="160" t="s">
        <v>151</v>
      </c>
      <c r="C36" s="179">
        <v>0</v>
      </c>
      <c r="D36" s="141"/>
      <c r="E36" s="149">
        <v>31105004</v>
      </c>
      <c r="F36" s="150" t="s">
        <v>152</v>
      </c>
      <c r="G36" s="179">
        <v>0</v>
      </c>
      <c r="I36" s="165">
        <f t="shared" si="0"/>
        <v>0</v>
      </c>
    </row>
    <row r="37" spans="1:9" ht="25.5" customHeight="1">
      <c r="A37" s="149">
        <v>42105005</v>
      </c>
      <c r="B37" s="160" t="s">
        <v>153</v>
      </c>
      <c r="C37" s="179">
        <v>0</v>
      </c>
      <c r="D37" s="141"/>
      <c r="E37" s="149">
        <v>31105005</v>
      </c>
      <c r="F37" s="150" t="s">
        <v>154</v>
      </c>
      <c r="G37" s="179">
        <v>0</v>
      </c>
      <c r="I37" s="165">
        <f t="shared" si="0"/>
        <v>0</v>
      </c>
    </row>
    <row r="38" spans="1:9" ht="25.5" customHeight="1">
      <c r="A38" s="149">
        <v>42105006</v>
      </c>
      <c r="B38" s="160" t="s">
        <v>155</v>
      </c>
      <c r="C38" s="179">
        <v>0</v>
      </c>
      <c r="D38" s="141"/>
      <c r="E38" s="149">
        <v>31105006</v>
      </c>
      <c r="F38" s="150" t="s">
        <v>156</v>
      </c>
      <c r="G38" s="179">
        <v>0</v>
      </c>
      <c r="I38" s="165">
        <f t="shared" si="0"/>
        <v>0</v>
      </c>
    </row>
    <row r="39" spans="1:9" ht="25.5" customHeight="1">
      <c r="A39" s="149">
        <v>42105007</v>
      </c>
      <c r="B39" s="160" t="s">
        <v>157</v>
      </c>
      <c r="C39" s="179">
        <v>0</v>
      </c>
      <c r="D39" s="141"/>
      <c r="E39" s="149">
        <v>31105007</v>
      </c>
      <c r="F39" s="150" t="s">
        <v>158</v>
      </c>
      <c r="G39" s="179">
        <v>0</v>
      </c>
      <c r="I39" s="165">
        <f t="shared" si="0"/>
        <v>0</v>
      </c>
    </row>
    <row r="40" spans="1:9" ht="25.5" customHeight="1">
      <c r="A40" s="149">
        <v>42105008</v>
      </c>
      <c r="B40" s="160" t="s">
        <v>159</v>
      </c>
      <c r="C40" s="179">
        <v>0</v>
      </c>
      <c r="D40" s="141"/>
      <c r="E40" s="149">
        <v>31105008</v>
      </c>
      <c r="F40" s="150" t="s">
        <v>160</v>
      </c>
      <c r="G40" s="179">
        <v>0</v>
      </c>
      <c r="I40" s="165">
        <f t="shared" si="0"/>
        <v>0</v>
      </c>
    </row>
    <row r="41" spans="1:9" ht="25.5" customHeight="1">
      <c r="A41" s="149">
        <v>42105009</v>
      </c>
      <c r="B41" s="160" t="s">
        <v>161</v>
      </c>
      <c r="C41" s="179">
        <v>0</v>
      </c>
      <c r="D41" s="141"/>
      <c r="E41" s="149">
        <v>31105009</v>
      </c>
      <c r="F41" s="150" t="s">
        <v>162</v>
      </c>
      <c r="G41" s="179">
        <v>0</v>
      </c>
      <c r="I41" s="165">
        <f t="shared" si="0"/>
        <v>0</v>
      </c>
    </row>
    <row r="42" spans="1:9" ht="25.5" customHeight="1">
      <c r="A42" s="149">
        <v>42105010</v>
      </c>
      <c r="B42" s="160" t="s">
        <v>163</v>
      </c>
      <c r="C42" s="179">
        <v>0</v>
      </c>
      <c r="D42" s="141"/>
      <c r="E42" s="149">
        <v>31105010</v>
      </c>
      <c r="F42" s="150" t="s">
        <v>164</v>
      </c>
      <c r="G42" s="179">
        <v>0</v>
      </c>
      <c r="I42" s="165">
        <f t="shared" si="0"/>
        <v>0</v>
      </c>
    </row>
    <row r="43" spans="1:9" ht="25.5" customHeight="1">
      <c r="A43" s="161"/>
      <c r="B43" s="45"/>
      <c r="C43" s="176"/>
      <c r="D43" s="141"/>
      <c r="E43" s="148">
        <v>31106</v>
      </c>
      <c r="F43" s="151" t="s">
        <v>165</v>
      </c>
      <c r="G43" s="179">
        <v>0</v>
      </c>
      <c r="I43" s="165">
        <f t="shared" si="0"/>
        <v>0</v>
      </c>
    </row>
    <row r="44" spans="1:9" ht="25.5" customHeight="1">
      <c r="A44" s="162"/>
      <c r="B44" s="45"/>
      <c r="C44" s="176"/>
      <c r="D44" s="142"/>
      <c r="E44" s="149">
        <v>31106001</v>
      </c>
      <c r="F44" s="150" t="s">
        <v>166</v>
      </c>
      <c r="G44" s="179">
        <v>0</v>
      </c>
      <c r="I44" s="165">
        <f t="shared" si="0"/>
        <v>0</v>
      </c>
    </row>
    <row r="45" spans="1:9" ht="25.5" customHeight="1">
      <c r="A45" s="161"/>
      <c r="B45" s="45"/>
      <c r="C45" s="176"/>
      <c r="D45" s="141"/>
      <c r="E45" s="149">
        <v>31106002</v>
      </c>
      <c r="F45" s="150" t="s">
        <v>167</v>
      </c>
      <c r="G45" s="179">
        <v>0</v>
      </c>
      <c r="I45" s="165">
        <f t="shared" si="0"/>
        <v>0</v>
      </c>
    </row>
    <row r="46" spans="1:9" ht="25.5" customHeight="1">
      <c r="A46" s="161"/>
      <c r="B46" s="45"/>
      <c r="C46" s="176"/>
      <c r="D46" s="141"/>
      <c r="E46" s="149">
        <v>31106003</v>
      </c>
      <c r="F46" s="150" t="s">
        <v>201</v>
      </c>
      <c r="G46" s="179">
        <v>0</v>
      </c>
      <c r="I46" s="165">
        <f t="shared" si="0"/>
        <v>0</v>
      </c>
    </row>
    <row r="47" spans="1:9" ht="25.5" customHeight="1" thickBot="1">
      <c r="A47" s="152"/>
      <c r="B47" s="46"/>
      <c r="C47" s="176"/>
      <c r="D47" s="143"/>
      <c r="E47" s="152"/>
      <c r="F47" s="46"/>
      <c r="G47" s="180"/>
      <c r="I47" s="165">
        <f t="shared" si="0"/>
        <v>0</v>
      </c>
    </row>
    <row r="48" spans="1:9" ht="25.5" customHeight="1" thickTop="1" thickBot="1">
      <c r="A48" s="163"/>
      <c r="B48" s="47" t="s">
        <v>168</v>
      </c>
      <c r="C48" s="181">
        <f>SUM(C7:C47)</f>
        <v>1031607</v>
      </c>
      <c r="D48" s="144"/>
      <c r="E48" s="153"/>
      <c r="F48" s="47" t="s">
        <v>42</v>
      </c>
      <c r="G48" s="181">
        <f>SUM(G7:G47)</f>
        <v>7241902.6299999999</v>
      </c>
      <c r="I48" s="48">
        <f>G48-C48</f>
        <v>6210295.6299999999</v>
      </c>
    </row>
    <row r="49" spans="1:9" ht="25.5" customHeight="1" thickBot="1">
      <c r="A49" s="164"/>
      <c r="B49" s="49" t="s">
        <v>169</v>
      </c>
      <c r="C49" s="177"/>
      <c r="D49" s="145"/>
      <c r="E49" s="154"/>
      <c r="F49" s="50"/>
      <c r="G49" s="182"/>
      <c r="I49" s="51">
        <f>'بيانات الالتزامات وصافي الاصول'!E27</f>
        <v>0</v>
      </c>
    </row>
    <row r="50" spans="1:9" ht="25.5" customHeight="1" thickBot="1">
      <c r="A50" s="155"/>
      <c r="B50" s="52" t="s">
        <v>170</v>
      </c>
      <c r="C50" s="178"/>
      <c r="D50" s="146"/>
      <c r="E50" s="155"/>
      <c r="F50" s="52"/>
      <c r="G50" s="183"/>
      <c r="I50" s="53">
        <f>I48+I49</f>
        <v>6210295.6299999999</v>
      </c>
    </row>
    <row r="51" spans="1:9" ht="15.75" thickTop="1"/>
    <row r="52" spans="1:9">
      <c r="C52" s="245"/>
      <c r="G52" s="245"/>
      <c r="I52" s="248"/>
    </row>
  </sheetData>
  <mergeCells count="4">
    <mergeCell ref="I5:I6"/>
    <mergeCell ref="A5:C5"/>
    <mergeCell ref="E5:G5"/>
    <mergeCell ref="A2:I2"/>
  </mergeCells>
  <pageMargins left="0" right="0" top="0.74803149606299213" bottom="0.74803149606299213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الغلاف </vt:lpstr>
      <vt:lpstr>السجلات والمستندات </vt:lpstr>
      <vt:lpstr>تقرير الايرادات والتبرعات </vt:lpstr>
      <vt:lpstr>تقرير المصروفات </vt:lpstr>
      <vt:lpstr>الملاحظات </vt:lpstr>
      <vt:lpstr>بيانات الاصول </vt:lpstr>
      <vt:lpstr>بيانات الالتزامات وصافي الاصول</vt:lpstr>
      <vt:lpstr>مصاريف الزكاة 1</vt:lpstr>
      <vt:lpstr>تقرير ايرادات ومصروفات مقيدة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Mustafa Hussain</cp:lastModifiedBy>
  <cp:lastPrinted>2021-10-21T11:13:52Z</cp:lastPrinted>
  <dcterms:created xsi:type="dcterms:W3CDTF">2019-03-19T22:52:13Z</dcterms:created>
  <dcterms:modified xsi:type="dcterms:W3CDTF">2022-04-11T17:50:52Z</dcterms:modified>
</cp:coreProperties>
</file>