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إدارات الجمعية\إدارة المالية\ميزان المراجعة\2021م\"/>
    </mc:Choice>
  </mc:AlternateContent>
  <xr:revisionPtr revIDLastSave="0" documentId="13_ncr:1_{41FE5BD2-BB83-4D9B-BBB0-8D35B158677F}" xr6:coauthVersionLast="47" xr6:coauthVersionMax="47" xr10:uidLastSave="{00000000-0000-0000-0000-000000000000}"/>
  <bookViews>
    <workbookView xWindow="9105" yWindow="1440" windowWidth="13995" windowHeight="14040" tabRatio="877" firstSheet="2" activeTab="2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definedNames>
    <definedName name="_xlnm._FilterDatabase" localSheetId="3" hidden="1">'تقرير المصروفات '!$A$4:$Q$4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2" l="1"/>
  <c r="E294" i="1" l="1"/>
  <c r="D91" i="1"/>
  <c r="D90" i="1"/>
  <c r="D89" i="1"/>
  <c r="D68" i="1"/>
  <c r="D71" i="1"/>
  <c r="D48" i="1"/>
  <c r="C48" i="12"/>
  <c r="G16" i="12"/>
  <c r="E29" i="4"/>
  <c r="E31" i="4" s="1"/>
  <c r="E23" i="4"/>
  <c r="E13" i="4"/>
  <c r="D31" i="3"/>
  <c r="D22" i="3"/>
  <c r="D15" i="3"/>
  <c r="N8" i="2"/>
  <c r="M8" i="2"/>
  <c r="O8" i="2" s="1"/>
  <c r="M9" i="2"/>
  <c r="D33" i="3" l="1"/>
  <c r="D39" i="3" s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C6" i="1"/>
  <c r="C5" i="1"/>
  <c r="D25" i="2"/>
  <c r="E25" i="2"/>
  <c r="F25" i="2"/>
  <c r="G25" i="2"/>
  <c r="G26" i="2" s="1"/>
  <c r="H25" i="2"/>
  <c r="I25" i="2"/>
  <c r="J25" i="2"/>
  <c r="K25" i="2"/>
  <c r="K26" i="2" s="1"/>
  <c r="C25" i="2"/>
  <c r="D19" i="2"/>
  <c r="E19" i="2"/>
  <c r="F19" i="2"/>
  <c r="G19" i="2"/>
  <c r="H19" i="2"/>
  <c r="I19" i="2"/>
  <c r="J19" i="2"/>
  <c r="K19" i="2"/>
  <c r="C19" i="2"/>
  <c r="D12" i="2"/>
  <c r="E12" i="2"/>
  <c r="F12" i="2"/>
  <c r="G12" i="2"/>
  <c r="H12" i="2"/>
  <c r="I12" i="2"/>
  <c r="J12" i="2"/>
  <c r="K12" i="2"/>
  <c r="C12" i="2"/>
  <c r="M5" i="2"/>
  <c r="F26" i="2" l="1"/>
  <c r="J26" i="2"/>
  <c r="M12" i="2"/>
  <c r="C26" i="2"/>
  <c r="H26" i="2"/>
  <c r="D26" i="2"/>
  <c r="I26" i="2"/>
  <c r="E26" i="2"/>
  <c r="B8" i="11"/>
  <c r="D29" i="4"/>
  <c r="D23" i="4"/>
  <c r="D13" i="4"/>
  <c r="C31" i="3"/>
  <c r="C22" i="3"/>
  <c r="C15" i="3"/>
  <c r="D293" i="1"/>
  <c r="D295" i="1" s="1"/>
  <c r="E293" i="1"/>
  <c r="E295" i="1" s="1"/>
  <c r="F293" i="1"/>
  <c r="G293" i="1"/>
  <c r="H293" i="1"/>
  <c r="I293" i="1"/>
  <c r="J293" i="1"/>
  <c r="C293" i="1"/>
  <c r="C295" i="1" s="1"/>
  <c r="D31" i="4" l="1"/>
  <c r="C33" i="3"/>
  <c r="M6" i="2"/>
  <c r="N6" i="2"/>
  <c r="M7" i="2"/>
  <c r="N7" i="2"/>
  <c r="N9" i="2"/>
  <c r="M10" i="2"/>
  <c r="N10" i="2"/>
  <c r="M11" i="2"/>
  <c r="N11" i="2"/>
  <c r="N12" i="2"/>
  <c r="O12" i="2" s="1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N5" i="2"/>
  <c r="O5" i="2" s="1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7" i="12"/>
  <c r="G48" i="12"/>
  <c r="I48" i="12" s="1"/>
  <c r="O11" i="2" l="1"/>
  <c r="C39" i="3"/>
  <c r="O16" i="2"/>
  <c r="O23" i="2"/>
  <c r="O19" i="2"/>
  <c r="O10" i="2"/>
  <c r="O14" i="2"/>
  <c r="O26" i="2"/>
  <c r="O28" i="2" s="1"/>
  <c r="O25" i="2"/>
  <c r="O15" i="2"/>
  <c r="O18" i="2"/>
  <c r="O21" i="2"/>
  <c r="O22" i="2"/>
  <c r="O6" i="2"/>
  <c r="O24" i="2"/>
  <c r="O17" i="2"/>
  <c r="O13" i="2"/>
  <c r="O9" i="2"/>
  <c r="O20" i="2"/>
  <c r="O7" i="2"/>
  <c r="I50" i="12"/>
  <c r="I53" i="12" s="1"/>
  <c r="B17" i="11" l="1"/>
  <c r="B19" i="11" l="1"/>
</calcChain>
</file>

<file path=xl/sharedStrings.xml><?xml version="1.0" encoding="utf-8"?>
<sst xmlns="http://schemas.openxmlformats.org/spreadsheetml/2006/main" count="555" uniqueCount="448">
  <si>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</si>
  <si>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</si>
  <si>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</si>
  <si>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</si>
  <si>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</si>
  <si>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</si>
  <si>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</si>
  <si>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</si>
  <si>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</si>
  <si>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</si>
  <si>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</si>
  <si>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</si>
  <si>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</si>
  <si>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</si>
  <si>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</si>
  <si>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</si>
  <si>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</si>
  <si>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</si>
  <si>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</si>
  <si>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</si>
  <si>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</si>
  <si>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</si>
  <si>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</si>
  <si>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</si>
  <si>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</si>
  <si>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</si>
  <si>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</si>
  <si>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</si>
  <si>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</si>
  <si>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</si>
  <si>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</si>
  <si>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</si>
  <si>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</si>
  <si>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</si>
  <si>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</si>
  <si>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</si>
  <si>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</si>
  <si>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</si>
  <si>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</si>
  <si>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</si>
  <si>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</si>
  <si>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</si>
  <si>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</si>
  <si>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</si>
  <si>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</si>
  <si>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</si>
  <si>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</si>
  <si>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</si>
  <si>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</si>
  <si>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</si>
  <si>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</si>
  <si>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</si>
  <si>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</si>
  <si>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</si>
  <si>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</si>
  <si>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</si>
  <si>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</si>
  <si>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</si>
  <si>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</si>
  <si>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</si>
  <si>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</si>
  <si>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</si>
  <si>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</si>
  <si>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</si>
  <si>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</si>
  <si>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</si>
  <si>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</si>
  <si>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</si>
  <si>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</si>
  <si>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</si>
  <si>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</si>
  <si>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</si>
  <si>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</si>
  <si>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</si>
  <si>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</si>
  <si>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</si>
  <si>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</si>
  <si>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</si>
  <si>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</si>
  <si>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</si>
  <si>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</si>
  <si>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</si>
  <si>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</si>
  <si>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</si>
  <si>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</si>
  <si>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</si>
  <si>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</si>
  <si>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</si>
  <si>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</si>
  <si>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</si>
  <si>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</si>
  <si>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</si>
  <si>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</si>
  <si>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</si>
  <si>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</si>
  <si>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</si>
  <si>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</si>
  <si>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</si>
  <si>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</si>
  <si>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</si>
  <si>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</si>
  <si>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</si>
  <si>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</si>
  <si>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</si>
  <si>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</si>
  <si>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</si>
  <si>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</si>
  <si>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</si>
  <si>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</si>
  <si>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</si>
  <si>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</si>
  <si>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</si>
  <si>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</si>
  <si>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</si>
  <si>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</si>
  <si>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</si>
  <si>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</si>
  <si>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</si>
  <si>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</si>
  <si>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</si>
  <si>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</si>
  <si>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</si>
  <si>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</si>
  <si>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</si>
  <si>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</si>
  <si>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</si>
  <si>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</si>
  <si>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</si>
  <si>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</si>
  <si>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</si>
  <si>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</si>
  <si>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</si>
  <si>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</si>
  <si>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</si>
  <si>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</si>
  <si>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</si>
  <si>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</si>
  <si>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</si>
  <si>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</si>
  <si>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</si>
  <si>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</si>
  <si>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</si>
  <si>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</si>
  <si>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</si>
  <si>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</si>
  <si>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</si>
  <si>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</si>
  <si>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</si>
  <si>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</si>
  <si>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</si>
  <si>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</si>
  <si>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</si>
  <si>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</si>
  <si>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</si>
  <si>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</si>
  <si>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</si>
  <si>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</si>
  <si>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</si>
  <si>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</si>
  <si>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</si>
  <si>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</si>
  <si>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</si>
  <si>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</si>
  <si>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</si>
  <si>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</si>
  <si>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</si>
  <si>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</si>
  <si>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</si>
  <si>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</si>
  <si>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</si>
  <si>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</si>
  <si>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</si>
  <si>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</si>
  <si>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</si>
  <si>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</si>
  <si>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</si>
  <si>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</si>
  <si>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</si>
  <si>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</si>
  <si>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</si>
  <si>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</si>
  <si>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</si>
  <si>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</si>
  <si>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</si>
  <si>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</si>
  <si>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</si>
  <si>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</si>
  <si>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</si>
  <si>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</si>
  <si>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</si>
  <si>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</si>
  <si>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</si>
  <si>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</si>
  <si>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</si>
  <si>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</si>
  <si>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</si>
  <si>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</si>
  <si>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</si>
  <si>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</si>
  <si>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</si>
  <si>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</si>
  <si>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</si>
  <si>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</si>
  <si>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</si>
  <si>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</si>
  <si>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</si>
  <si>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</si>
  <si>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</si>
  <si>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</si>
  <si>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</si>
  <si>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</si>
  <si>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</si>
  <si>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</si>
  <si>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</si>
  <si>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</si>
  <si>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</si>
  <si>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</si>
  <si>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</si>
  <si>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</si>
  <si>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</si>
  <si>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</si>
  <si>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</si>
  <si>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</si>
  <si>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</si>
  <si>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</si>
  <si>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</si>
  <si>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</si>
  <si>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</si>
  <si>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</si>
  <si>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</si>
  <si>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</si>
  <si>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</si>
  <si>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</si>
  <si>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</si>
  <si>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</si>
  <si>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</si>
  <si>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</si>
  <si>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</si>
  <si>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</si>
  <si>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</si>
  <si>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</si>
  <si>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</si>
  <si>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</si>
  <si>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</si>
  <si>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</si>
  <si>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</si>
  <si>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</si>
  <si>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</si>
  <si>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</si>
  <si>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</si>
  <si>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</si>
  <si>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</si>
  <si>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</si>
  <si>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</si>
  <si>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</si>
  <si>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</si>
  <si>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</si>
  <si>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</si>
  <si>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</si>
  <si>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</si>
  <si>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</si>
  <si>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</si>
  <si>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</si>
  <si>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</si>
  <si>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</si>
  <si>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</si>
  <si>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</si>
  <si>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</si>
  <si>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</si>
  <si>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</si>
  <si>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</si>
  <si>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</si>
  <si>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</si>
  <si>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</si>
  <si>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</si>
  <si>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</si>
  <si>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</si>
  <si>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</si>
  <si>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</si>
  <si>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</si>
  <si>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</si>
  <si>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</si>
  <si>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</si>
  <si>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</si>
  <si>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</si>
  <si>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</si>
  <si>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</si>
  <si>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</si>
  <si>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</si>
  <si>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</si>
  <si>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</si>
  <si>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</si>
  <si>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</si>
  <si>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</si>
  <si>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</si>
  <si>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</si>
  <si>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</si>
  <si>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</si>
  <si>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</si>
  <si>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</si>
  <si>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</si>
  <si>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</si>
  <si>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</si>
  <si>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</si>
  <si>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</si>
  <si>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</si>
  <si>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</si>
  <si>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</si>
  <si>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</si>
  <si>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</si>
  <si>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</si>
  <si>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</si>
  <si>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</si>
  <si>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</si>
  <si>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</si>
  <si>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</si>
  <si>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</si>
  <si>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</si>
  <si>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</si>
  <si>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</si>
  <si>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</si>
  <si>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</si>
  <si>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</si>
  <si>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</si>
  <si>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</si>
  <si>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</si>
  <si>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</si>
  <si>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</si>
  <si>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</si>
  <si>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</si>
  <si>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</si>
  <si>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</si>
  <si>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</si>
  <si>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</si>
  <si>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</si>
  <si>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</si>
  <si>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</si>
  <si>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</si>
  <si>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</si>
  <si>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</si>
  <si>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</si>
  <si>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</si>
  <si>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</si>
  <si>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</si>
  <si>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</si>
  <si>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</si>
  <si>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</si>
  <si>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</si>
  <si>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</si>
  <si>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</si>
  <si>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</si>
  <si>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</si>
  <si>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</si>
  <si>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</si>
  <si>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</si>
  <si>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</si>
  <si>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</si>
  <si>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</si>
  <si>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</si>
  <si>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</si>
  <si>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</si>
  <si>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</si>
  <si>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</si>
  <si>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</si>
  <si>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</si>
  <si>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</si>
  <si>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</si>
  <si>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</si>
  <si>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</si>
  <si>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</si>
  <si>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</si>
  <si>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</si>
  <si>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</si>
  <si>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</si>
  <si>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</si>
  <si>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</si>
  <si>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</si>
  <si>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</si>
  <si>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</si>
  <si>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</si>
  <si>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</si>
  <si>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</si>
  <si>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</si>
  <si>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</si>
  <si>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</si>
  <si>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</si>
  <si>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</si>
  <si>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</si>
  <si>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</si>
  <si>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</si>
  <si>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</si>
  <si>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</si>
  <si>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</si>
  <si>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</si>
  <si>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</si>
  <si>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</si>
  <si>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</si>
  <si>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</si>
  <si>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</si>
  <si>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</si>
  <si>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</si>
  <si>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</si>
  <si>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</si>
  <si>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</si>
  <si>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</si>
  <si>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</si>
  <si>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</si>
  <si>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</si>
  <si>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</si>
  <si>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</si>
  <si>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</si>
  <si>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</si>
  <si>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</si>
  <si>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</si>
  <si>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</si>
  <si>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</si>
  <si>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</si>
  <si>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</si>
  <si>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</si>
  <si>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</si>
  <si>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</si>
  <si>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</si>
  <si>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</si>
  <si>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</si>
  <si>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</si>
  <si>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</si>
  <si>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</si>
  <si>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</si>
  <si>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</si>
  <si>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</si>
  <si>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</si>
  <si>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</si>
  <si>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</si>
  <si>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</si>
  <si>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</si>
  <si>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</si>
  <si>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</si>
  <si>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</si>
  <si>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</si>
  <si>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</si>
  <si>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</si>
  <si>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</si>
  <si>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</si>
  <si>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>تقرير مصاريف الجمعية حسب التصنيف الوظيفي للفترة من 01 / 07 / 2021م      الى 30 / 09 /  2021م</t>
  </si>
  <si>
    <t xml:space="preserve">تقرير بالأصول الثابتة بتاريخ 30 /  09 / 2021م   </t>
  </si>
  <si>
    <t xml:space="preserve">تقرير بالإلتزامات وصافي اًلأصول بتاريخ 30 /  09 / 2021م    </t>
  </si>
  <si>
    <t>تقرير حركة بند الزكاة خلال الفترة من 2021/07/01م الى 2021/09/30م</t>
  </si>
  <si>
    <t xml:space="preserve">تقرير إيرادات ومصروفات البرامج والأنشطة المقيدة للفترة من 01 /  07 / 2021م      الى  30 / 09 /  2021م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</si>
</sst>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#,##0.0"/>
  </numFmts>
  <fonts count="65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b/>
      <u/>
      <sz val="15"/>
      <color theme="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7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4" fillId="0" borderId="49" xfId="0" applyFont="1" applyBorder="1"/>
    <xf numFmtId="0" fontId="31" fillId="0" borderId="49" xfId="0" applyFont="1" applyBorder="1"/>
    <xf numFmtId="0" fontId="31" fillId="0" borderId="51" xfId="0" applyFont="1" applyBorder="1"/>
    <xf numFmtId="0" fontId="36" fillId="9" borderId="54" xfId="0" applyFont="1" applyFill="1" applyBorder="1" applyAlignment="1">
      <alignment vertical="center"/>
    </xf>
    <xf numFmtId="165" fontId="36" fillId="9" borderId="55" xfId="0" applyNumberFormat="1" applyFont="1" applyFill="1" applyBorder="1" applyAlignment="1">
      <alignment horizontal="center" vertical="center"/>
    </xf>
    <xf numFmtId="0" fontId="32" fillId="6" borderId="57" xfId="0" applyFont="1" applyFill="1" applyBorder="1" applyAlignment="1">
      <alignment vertical="center"/>
    </xf>
    <xf numFmtId="0" fontId="32" fillId="6" borderId="57" xfId="0" applyFont="1" applyFill="1" applyBorder="1"/>
    <xf numFmtId="165" fontId="32" fillId="6" borderId="58" xfId="0" applyNumberFormat="1" applyFont="1" applyFill="1" applyBorder="1" applyAlignment="1">
      <alignment horizontal="center" vertical="center"/>
    </xf>
    <xf numFmtId="0" fontId="36" fillId="10" borderId="60" xfId="0" applyFont="1" applyFill="1" applyBorder="1" applyAlignment="1">
      <alignment vertical="center"/>
    </xf>
    <xf numFmtId="165" fontId="36" fillId="10" borderId="6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5" xfId="0" applyFont="1" applyBorder="1" applyAlignment="1">
      <alignment vertical="center"/>
    </xf>
    <xf numFmtId="165" fontId="0" fillId="0" borderId="67" xfId="1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7" xfId="0" applyBorder="1"/>
    <xf numFmtId="0" fontId="22" fillId="0" borderId="65" xfId="0" applyFont="1" applyBorder="1" applyAlignment="1">
      <alignment horizontal="right"/>
    </xf>
    <xf numFmtId="0" fontId="0" fillId="0" borderId="65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6" xfId="1" applyNumberFormat="1" applyFont="1" applyBorder="1" applyAlignment="1">
      <alignment horizontal="center" vertical="center"/>
    </xf>
    <xf numFmtId="0" fontId="0" fillId="0" borderId="66" xfId="0" applyBorder="1" applyAlignment="1">
      <alignment horizontal="center"/>
    </xf>
    <xf numFmtId="165" fontId="0" fillId="0" borderId="66" xfId="1" applyNumberFormat="1" applyFont="1" applyBorder="1" applyAlignment="1">
      <alignment horizontal="center"/>
    </xf>
    <xf numFmtId="0" fontId="41" fillId="0" borderId="65" xfId="0" applyFont="1" applyBorder="1"/>
    <xf numFmtId="0" fontId="23" fillId="8" borderId="65" xfId="0" applyFont="1" applyFill="1" applyBorder="1" applyAlignment="1">
      <alignment horizontal="right" vertical="center"/>
    </xf>
    <xf numFmtId="165" fontId="43" fillId="8" borderId="66" xfId="1" applyNumberFormat="1" applyFont="1" applyFill="1" applyBorder="1" applyAlignment="1">
      <alignment horizontal="center" vertical="center"/>
    </xf>
    <xf numFmtId="0" fontId="43" fillId="8" borderId="67" xfId="0" applyFont="1" applyFill="1" applyBorder="1" applyAlignment="1">
      <alignment vertical="center"/>
    </xf>
    <xf numFmtId="0" fontId="40" fillId="3" borderId="68" xfId="0" applyFont="1" applyFill="1" applyBorder="1" applyAlignment="1">
      <alignment horizontal="right" vertical="center"/>
    </xf>
    <xf numFmtId="165" fontId="40" fillId="3" borderId="69" xfId="0" applyNumberFormat="1" applyFont="1" applyFill="1" applyBorder="1" applyAlignment="1">
      <alignment horizontal="center" vertical="center"/>
    </xf>
    <xf numFmtId="0" fontId="40" fillId="3" borderId="70" xfId="0" applyFont="1" applyFill="1" applyBorder="1" applyAlignment="1">
      <alignment vertical="center"/>
    </xf>
    <xf numFmtId="0" fontId="42" fillId="8" borderId="65" xfId="0" applyFont="1" applyFill="1" applyBorder="1" applyAlignment="1">
      <alignment vertical="center"/>
    </xf>
    <xf numFmtId="165" fontId="42" fillId="8" borderId="66" xfId="0" applyNumberFormat="1" applyFont="1" applyFill="1" applyBorder="1" applyAlignment="1">
      <alignment horizontal="center" vertical="center"/>
    </xf>
    <xf numFmtId="0" fontId="42" fillId="8" borderId="67" xfId="0" applyFont="1" applyFill="1" applyBorder="1" applyAlignment="1">
      <alignment vertical="center"/>
    </xf>
    <xf numFmtId="0" fontId="27" fillId="0" borderId="71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79" xfId="0" applyFont="1" applyBorder="1"/>
    <xf numFmtId="0" fontId="6" fillId="0" borderId="79" xfId="0" applyFont="1" applyBorder="1"/>
    <xf numFmtId="166" fontId="0" fillId="0" borderId="0" xfId="0" applyNumberFormat="1"/>
    <xf numFmtId="0" fontId="2" fillId="0" borderId="80" xfId="0" applyFont="1" applyBorder="1"/>
    <xf numFmtId="0" fontId="0" fillId="0" borderId="80" xfId="0" applyBorder="1"/>
    <xf numFmtId="0" fontId="4" fillId="0" borderId="80" xfId="0" applyFont="1" applyBorder="1"/>
    <xf numFmtId="0" fontId="48" fillId="0" borderId="80" xfId="0" applyFont="1" applyBorder="1"/>
    <xf numFmtId="0" fontId="1" fillId="0" borderId="80" xfId="0" applyFont="1" applyBorder="1"/>
    <xf numFmtId="167" fontId="49" fillId="0" borderId="80" xfId="0" applyNumberFormat="1" applyFont="1" applyBorder="1"/>
    <xf numFmtId="0" fontId="49" fillId="0" borderId="80" xfId="0" applyFont="1" applyBorder="1"/>
    <xf numFmtId="1" fontId="1" fillId="0" borderId="80" xfId="0" applyNumberFormat="1" applyFont="1" applyBorder="1"/>
    <xf numFmtId="1" fontId="0" fillId="0" borderId="80" xfId="0" applyNumberFormat="1" applyBorder="1"/>
    <xf numFmtId="0" fontId="7" fillId="0" borderId="80" xfId="0" applyFont="1" applyBorder="1"/>
    <xf numFmtId="1" fontId="7" fillId="0" borderId="80" xfId="0" applyNumberFormat="1" applyFont="1" applyBorder="1"/>
    <xf numFmtId="0" fontId="5" fillId="0" borderId="80" xfId="0" applyFont="1" applyBorder="1"/>
    <xf numFmtId="0" fontId="50" fillId="0" borderId="80" xfId="0" applyFont="1" applyBorder="1"/>
    <xf numFmtId="0" fontId="5" fillId="0" borderId="80" xfId="0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80" xfId="0" applyFont="1" applyBorder="1" applyAlignment="1">
      <alignment horizontal="right"/>
    </xf>
    <xf numFmtId="0" fontId="44" fillId="0" borderId="80" xfId="0" applyFont="1" applyBorder="1"/>
    <xf numFmtId="0" fontId="47" fillId="0" borderId="80" xfId="0" applyFont="1" applyBorder="1"/>
    <xf numFmtId="0" fontId="7" fillId="0" borderId="83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8" xfId="0" applyFont="1" applyFill="1" applyBorder="1" applyAlignment="1">
      <alignment horizontal="center" vertical="center" wrapText="1" readingOrder="2"/>
    </xf>
    <xf numFmtId="0" fontId="53" fillId="0" borderId="84" xfId="0" applyFont="1" applyBorder="1" applyAlignment="1">
      <alignment horizontal="center" vertical="center"/>
    </xf>
    <xf numFmtId="0" fontId="27" fillId="0" borderId="85" xfId="0" applyFont="1" applyBorder="1" applyAlignment="1">
      <alignment horizontal="right" vertical="center" wrapText="1" readingOrder="2"/>
    </xf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8" fillId="0" borderId="94" xfId="0" applyFont="1" applyBorder="1" applyAlignment="1">
      <alignment horizontal="center"/>
    </xf>
    <xf numFmtId="0" fontId="0" fillId="0" borderId="98" xfId="0" applyBorder="1"/>
    <xf numFmtId="0" fontId="31" fillId="0" borderId="98" xfId="0" applyFont="1" applyBorder="1"/>
    <xf numFmtId="0" fontId="31" fillId="0" borderId="99" xfId="0" applyFont="1" applyBorder="1"/>
    <xf numFmtId="0" fontId="36" fillId="9" borderId="100" xfId="0" applyFont="1" applyFill="1" applyBorder="1" applyAlignment="1">
      <alignment vertical="center"/>
    </xf>
    <xf numFmtId="0" fontId="32" fillId="6" borderId="101" xfId="0" applyFont="1" applyFill="1" applyBorder="1" applyAlignment="1">
      <alignment vertical="center"/>
    </xf>
    <xf numFmtId="0" fontId="36" fillId="10" borderId="102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4" xfId="0" applyFont="1" applyBorder="1"/>
    <xf numFmtId="0" fontId="30" fillId="0" borderId="48" xfId="0" applyFont="1" applyBorder="1"/>
    <xf numFmtId="0" fontId="44" fillId="0" borderId="103" xfId="0" applyFont="1" applyBorder="1"/>
    <xf numFmtId="0" fontId="8" fillId="0" borderId="103" xfId="0" applyFont="1" applyBorder="1"/>
    <xf numFmtId="0" fontId="33" fillId="0" borderId="50" xfId="0" applyFont="1" applyBorder="1"/>
    <xf numFmtId="0" fontId="37" fillId="9" borderId="53" xfId="0" applyFont="1" applyFill="1" applyBorder="1" applyAlignment="1">
      <alignment vertical="center"/>
    </xf>
    <xf numFmtId="0" fontId="38" fillId="6" borderId="56" xfId="0" applyFont="1" applyFill="1" applyBorder="1"/>
    <xf numFmtId="0" fontId="36" fillId="10" borderId="59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4" xfId="0" applyFont="1" applyBorder="1" applyAlignment="1">
      <alignment vertical="center"/>
    </xf>
    <xf numFmtId="0" fontId="7" fillId="0" borderId="103" xfId="0" applyFont="1" applyBorder="1" applyAlignment="1">
      <alignment vertical="center"/>
    </xf>
    <xf numFmtId="0" fontId="7" fillId="0" borderId="103" xfId="0" applyFont="1" applyBorder="1" applyAlignment="1">
      <alignment horizontal="right" vertical="center"/>
    </xf>
    <xf numFmtId="0" fontId="7" fillId="0" borderId="103" xfId="0" applyFont="1" applyBorder="1"/>
    <xf numFmtId="0" fontId="33" fillId="0" borderId="48" xfId="0" applyFont="1" applyBorder="1"/>
    <xf numFmtId="0" fontId="35" fillId="0" borderId="48" xfId="0" applyFont="1" applyBorder="1"/>
    <xf numFmtId="0" fontId="36" fillId="9" borderId="53" xfId="0" applyFont="1" applyFill="1" applyBorder="1" applyAlignment="1">
      <alignment vertical="center"/>
    </xf>
    <xf numFmtId="0" fontId="32" fillId="6" borderId="56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32" fillId="6" borderId="96" xfId="0" applyFont="1" applyFill="1" applyBorder="1" applyAlignment="1" applyProtection="1">
      <alignment vertical="center"/>
      <protection locked="0"/>
    </xf>
    <xf numFmtId="0" fontId="36" fillId="10" borderId="97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32" fillId="0" borderId="52" xfId="1" applyNumberFormat="1" applyFont="1" applyBorder="1" applyProtection="1">
      <protection locked="0"/>
    </xf>
    <xf numFmtId="165" fontId="36" fillId="9" borderId="55" xfId="1" applyNumberFormat="1" applyFont="1" applyFill="1" applyBorder="1" applyAlignment="1" applyProtection="1">
      <alignment vertical="center"/>
      <protection locked="0"/>
    </xf>
    <xf numFmtId="165" fontId="32" fillId="6" borderId="58" xfId="1" applyNumberFormat="1" applyFont="1" applyFill="1" applyBorder="1" applyProtection="1">
      <protection locked="0"/>
    </xf>
    <xf numFmtId="165" fontId="36" fillId="10" borderId="61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78" xfId="0" applyNumberFormat="1" applyFont="1" applyFill="1" applyBorder="1" applyAlignment="1">
      <alignment horizontal="center" vertical="center" wrapText="1"/>
    </xf>
    <xf numFmtId="3" fontId="1" fillId="0" borderId="79" xfId="0" applyNumberFormat="1" applyFont="1" applyBorder="1" applyAlignment="1" applyProtection="1">
      <alignment horizontal="center" vertical="center" wrapText="1"/>
      <protection locked="0"/>
    </xf>
    <xf numFmtId="3" fontId="0" fillId="0" borderId="80" xfId="0" applyNumberFormat="1" applyBorder="1" applyProtection="1">
      <protection locked="0"/>
    </xf>
    <xf numFmtId="3" fontId="47" fillId="0" borderId="80" xfId="0" applyNumberFormat="1" applyFont="1" applyBorder="1" applyProtection="1">
      <protection locked="0"/>
    </xf>
    <xf numFmtId="3" fontId="48" fillId="0" borderId="80" xfId="0" applyNumberFormat="1" applyFont="1" applyBorder="1" applyProtection="1">
      <protection locked="0"/>
    </xf>
    <xf numFmtId="3" fontId="49" fillId="0" borderId="80" xfId="0" applyNumberFormat="1" applyFont="1" applyBorder="1" applyProtection="1">
      <protection locked="0"/>
    </xf>
    <xf numFmtId="3" fontId="7" fillId="0" borderId="80" xfId="0" applyNumberFormat="1" applyFont="1" applyBorder="1" applyProtection="1">
      <protection locked="0"/>
    </xf>
    <xf numFmtId="3" fontId="2" fillId="2" borderId="80" xfId="0" applyNumberFormat="1" applyFont="1" applyFill="1" applyBorder="1" applyProtection="1">
      <protection locked="0"/>
    </xf>
    <xf numFmtId="3" fontId="2" fillId="0" borderId="80" xfId="0" applyNumberFormat="1" applyFont="1" applyBorder="1" applyProtection="1">
      <protection locked="0"/>
    </xf>
    <xf numFmtId="3" fontId="0" fillId="2" borderId="80" xfId="0" applyNumberFormat="1" applyFill="1" applyBorder="1" applyProtection="1">
      <protection locked="0"/>
    </xf>
    <xf numFmtId="3" fontId="49" fillId="2" borderId="80" xfId="0" applyNumberFormat="1" applyFont="1" applyFill="1" applyBorder="1" applyProtection="1">
      <protection locked="0"/>
    </xf>
    <xf numFmtId="3" fontId="49" fillId="0" borderId="81" xfId="0" applyNumberFormat="1" applyFont="1" applyBorder="1" applyAlignment="1" applyProtection="1">
      <alignment vertical="center" wrapText="1"/>
      <protection locked="0"/>
    </xf>
    <xf numFmtId="3" fontId="49" fillId="0" borderId="82" xfId="0" applyNumberFormat="1" applyFont="1" applyBorder="1" applyAlignment="1" applyProtection="1">
      <alignment vertical="center" wrapText="1"/>
      <protection locked="0"/>
    </xf>
    <xf numFmtId="3" fontId="49" fillId="2" borderId="80" xfId="0" applyNumberFormat="1" applyFont="1" applyFill="1" applyBorder="1" applyAlignment="1" applyProtection="1">
      <alignment wrapText="1"/>
      <protection locked="0"/>
    </xf>
    <xf numFmtId="3" fontId="1" fillId="2" borderId="80" xfId="0" applyNumberFormat="1" applyFont="1" applyFill="1" applyBorder="1" applyAlignment="1" applyProtection="1">
      <alignment vertical="center"/>
      <protection locked="0"/>
    </xf>
    <xf numFmtId="3" fontId="4" fillId="2" borderId="80" xfId="0" applyNumberFormat="1" applyFont="1" applyFill="1" applyBorder="1" applyProtection="1">
      <protection locked="0"/>
    </xf>
    <xf numFmtId="3" fontId="0" fillId="0" borderId="83" xfId="0" applyNumberFormat="1" applyBorder="1" applyProtection="1">
      <protection locked="0"/>
    </xf>
    <xf numFmtId="3" fontId="49" fillId="0" borderId="83" xfId="0" applyNumberFormat="1" applyFont="1" applyBorder="1" applyProtection="1">
      <protection locked="0"/>
    </xf>
    <xf numFmtId="3" fontId="1" fillId="11" borderId="2" xfId="0" applyNumberFormat="1" applyFont="1" applyFill="1" applyBorder="1" applyAlignment="1" applyProtection="1">
      <alignment horizontal="center" vertical="center"/>
      <protection locked="0"/>
    </xf>
    <xf numFmtId="3" fontId="58" fillId="2" borderId="89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vertical="center"/>
    </xf>
    <xf numFmtId="3" fontId="0" fillId="0" borderId="26" xfId="0" applyNumberFormat="1" applyBorder="1" applyAlignment="1" applyProtection="1">
      <alignment vertical="center"/>
      <protection locked="0"/>
    </xf>
    <xf numFmtId="3" fontId="0" fillId="0" borderId="90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52" fillId="0" borderId="23" xfId="0" applyFont="1" applyBorder="1" applyAlignment="1">
      <alignment vertical="center"/>
    </xf>
    <xf numFmtId="3" fontId="0" fillId="0" borderId="27" xfId="0" applyNumberFormat="1" applyBorder="1" applyAlignment="1" applyProtection="1">
      <alignment vertical="center"/>
      <protection locked="0"/>
    </xf>
    <xf numFmtId="3" fontId="0" fillId="0" borderId="76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3" fontId="0" fillId="11" borderId="10" xfId="0" applyNumberFormat="1" applyFill="1" applyBorder="1" applyAlignment="1" applyProtection="1">
      <alignment vertical="center"/>
      <protection locked="0"/>
    </xf>
    <xf numFmtId="0" fontId="0" fillId="11" borderId="10" xfId="0" applyFill="1" applyBorder="1" applyAlignment="1" applyProtection="1">
      <alignment vertical="center"/>
      <protection locked="0"/>
    </xf>
    <xf numFmtId="3" fontId="0" fillId="0" borderId="85" xfId="0" applyNumberFormat="1" applyBorder="1" applyAlignment="1" applyProtection="1">
      <alignment vertical="center"/>
      <protection locked="0"/>
    </xf>
    <xf numFmtId="3" fontId="0" fillId="0" borderId="91" xfId="0" applyNumberFormat="1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52" fillId="0" borderId="22" xfId="0" applyFont="1" applyBorder="1" applyAlignment="1">
      <alignment vertical="center"/>
    </xf>
    <xf numFmtId="3" fontId="0" fillId="0" borderId="25" xfId="0" applyNumberFormat="1" applyBorder="1" applyAlignment="1" applyProtection="1">
      <alignment vertical="center"/>
      <protection locked="0"/>
    </xf>
    <xf numFmtId="3" fontId="0" fillId="0" borderId="92" xfId="0" applyNumberFormat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3" fontId="0" fillId="11" borderId="3" xfId="0" applyNumberFormat="1" applyFill="1" applyBorder="1" applyAlignment="1" applyProtection="1">
      <alignment vertical="center"/>
      <protection locked="0"/>
    </xf>
    <xf numFmtId="0" fontId="0" fillId="11" borderId="3" xfId="0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0" fillId="13" borderId="2" xfId="0" applyNumberFormat="1" applyFill="1" applyBorder="1" applyAlignment="1" applyProtection="1">
      <alignment vertical="center"/>
      <protection locked="0"/>
    </xf>
    <xf numFmtId="0" fontId="0" fillId="13" borderId="78" xfId="0" applyFill="1" applyBorder="1" applyAlignment="1" applyProtection="1">
      <alignment vertical="center"/>
      <protection locked="0"/>
    </xf>
    <xf numFmtId="3" fontId="14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14" fillId="2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0" borderId="3" xfId="0" applyNumberFormat="1" applyFont="1" applyBorder="1" applyAlignment="1">
      <alignment horizontal="center" vertical="center" wrapText="1" readingOrder="2"/>
    </xf>
    <xf numFmtId="3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3" fontId="14" fillId="2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4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4" borderId="10" xfId="0" applyNumberFormat="1" applyFont="1" applyFill="1" applyBorder="1" applyAlignment="1">
      <alignment horizontal="center" vertical="center" wrapText="1" readingOrder="2"/>
    </xf>
    <xf numFmtId="3" fontId="14" fillId="2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0" borderId="4" xfId="0" applyNumberFormat="1" applyFont="1" applyBorder="1" applyAlignment="1" applyProtection="1">
      <alignment horizontal="center" vertical="center" wrapText="1" readingOrder="2"/>
      <protection locked="0"/>
    </xf>
    <xf numFmtId="3" fontId="14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7" borderId="10" xfId="0" applyNumberFormat="1" applyFont="1" applyFill="1" applyBorder="1" applyAlignment="1">
      <alignment horizontal="center" vertical="center" wrapText="1" readingOrder="2"/>
    </xf>
    <xf numFmtId="168" fontId="0" fillId="0" borderId="0" xfId="0" applyNumberFormat="1"/>
    <xf numFmtId="165" fontId="0" fillId="0" borderId="0" xfId="0" applyNumberFormat="1" applyAlignment="1">
      <alignment horizont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5" fillId="0" borderId="75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4" xfId="0" applyFont="1" applyBorder="1" applyAlignment="1">
      <alignment horizontal="center" vertical="center" wrapText="1" readingOrder="2"/>
    </xf>
    <xf numFmtId="0" fontId="63" fillId="0" borderId="86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41" fillId="0" borderId="6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7" xfId="0" applyFont="1" applyFill="1" applyBorder="1" applyAlignment="1">
      <alignment horizontal="center" vertical="center" wrapText="1" readingOrder="2"/>
    </xf>
    <xf numFmtId="0" fontId="57" fillId="13" borderId="88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7" xfId="0" applyFont="1" applyFill="1" applyBorder="1" applyAlignment="1">
      <alignment horizontal="center" vertical="center"/>
    </xf>
    <xf numFmtId="0" fontId="3" fillId="14" borderId="93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5" borderId="87" xfId="0" applyFont="1" applyFill="1" applyBorder="1" applyAlignment="1">
      <alignment horizontal="center" vertical="center"/>
    </xf>
    <xf numFmtId="0" fontId="3" fillId="15" borderId="93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57149</xdr:rowOff>
    </xdr:from>
    <xdr:to>
      <xdr:col>8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</a:t>
          </a:r>
          <a:r>
            <a:rPr lang="en-US" sz="1400">
              <a:effectLst/>
              <a:latin typeface="+mn-lt"/>
              <a:ea typeface="Calibri"/>
              <a:cs typeface="+mn-cs"/>
            </a:rPr>
            <a:t>------------ </a:t>
          </a:r>
          <a:r>
            <a:rPr lang="ar-SA" sz="1400">
              <a:effectLst/>
              <a:latin typeface="+mn-lt"/>
              <a:ea typeface="Calibri"/>
              <a:cs typeface="+mn-cs"/>
            </a:rPr>
            <a:t>ه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ـ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400">
              <a:effectLst/>
              <a:latin typeface="+mn-lt"/>
              <a:ea typeface="Calibri"/>
              <a:cs typeface="+mn-cs"/>
            </a:rPr>
            <a:t>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 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en-US" sz="140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 </a:t>
          </a:r>
          <a:r>
            <a:rPr lang="en-US" sz="140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0</xdr:rowOff>
    </xdr:from>
    <xdr:to>
      <xdr:col>5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magdi\&#1578;&#1581;&#1578;%20&#1575;&#1604;&#1593;&#1605;&#1604;\233%20-%20&#1580;&#1605;&#1593;&#1610;&#1577;%20&#1575;&#1604;&#1583;&#1593;&#1608;&#1577;%20&#1608;&#1575;&#1604;&#1573;&#1585;&#1588;&#1575;&#1583;%20&#1608;&#1578;&#1608;&#1593;&#1610;&#1577;%20&#1575;&#1604;&#1580;&#1575;&#1604;&#1610;&#1575;&#1578;%20&#1576;&#1605;&#1603;&#1577;%20&#1575;&#1604;&#1605;&#1603;&#1585;&#1605;&#1577;\from%20Co\&#1591;&#1604;&#1576;&#1575;&#1578;%20&#1575;&#1604;&#1605;&#1575;&#1604;&#1610;&#1577;\&#1605;&#1610;&#1586;&#1575;&#1606;%20&#1575;&#1604;&#1585;&#1576;&#1593;%20&#1575;&#1604;&#1579;&#1575;&#1604;&#15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1"/>
    </sheetNames>
    <sheetDataSet>
      <sheetData sheetId="0">
        <row r="65">
          <cell r="F65">
            <v>997879.28</v>
          </cell>
        </row>
        <row r="72">
          <cell r="F72">
            <v>682398.99</v>
          </cell>
        </row>
        <row r="73">
          <cell r="F73">
            <v>810</v>
          </cell>
        </row>
        <row r="121">
          <cell r="G121">
            <v>8</v>
          </cell>
        </row>
        <row r="122">
          <cell r="G122">
            <v>13000</v>
          </cell>
        </row>
        <row r="123">
          <cell r="G123">
            <v>60</v>
          </cell>
        </row>
        <row r="126">
          <cell r="G126">
            <v>220</v>
          </cell>
        </row>
        <row r="127">
          <cell r="G127">
            <v>352</v>
          </cell>
        </row>
        <row r="132">
          <cell r="G132">
            <v>3201</v>
          </cell>
        </row>
        <row r="133">
          <cell r="G133">
            <v>914</v>
          </cell>
        </row>
        <row r="134">
          <cell r="G134">
            <v>7703</v>
          </cell>
        </row>
        <row r="155">
          <cell r="G155">
            <v>1659976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workbookViewId="0">
      <selection activeCell="J19" sqref="J19"/>
    </sheetView>
  </sheetViews>
  <sheetFormatPr defaultRowHeight="14.25" x14ac:dyDescent="0.2"/>
  <sheetData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K31"/>
  <sheetViews>
    <sheetView rightToLeft="1" workbookViewId="0">
      <selection activeCell="B9" sqref="A1:G9"/>
    </sheetView>
  </sheetViews>
  <sheetFormatPr defaultRowHeight="14.25" x14ac:dyDescent="0.2"/>
  <cols>
    <col min="1" max="1" width="27.125" customWidth="1"/>
    <col min="2" max="3" width="20.125" customWidth="1"/>
    <col min="4" max="5" width="15.125" customWidth="1"/>
    <col min="6" max="7" width="13.25" customWidth="1"/>
  </cols>
  <sheetData>
    <row r="4" spans="1:11" ht="15" thickBot="1" x14ac:dyDescent="0.25"/>
    <row r="5" spans="1:11" ht="28.5" customHeight="1" thickTop="1" x14ac:dyDescent="0.2">
      <c r="A5" s="233" t="s">
        <v>36</v>
      </c>
      <c r="B5" s="236" t="s">
        <v>95</v>
      </c>
      <c r="C5" s="236"/>
      <c r="D5" s="236"/>
      <c r="E5" s="236"/>
      <c r="F5" s="236" t="s">
        <v>96</v>
      </c>
      <c r="G5" s="237"/>
    </row>
    <row r="6" spans="1:11" ht="31.5" customHeight="1" x14ac:dyDescent="0.2">
      <c r="A6" s="234"/>
      <c r="B6" s="238" t="s">
        <v>97</v>
      </c>
      <c r="C6" s="239"/>
      <c r="D6" s="238" t="s">
        <v>186</v>
      </c>
      <c r="E6" s="239"/>
      <c r="F6" s="240" t="s">
        <v>96</v>
      </c>
      <c r="G6" s="242" t="s">
        <v>100</v>
      </c>
    </row>
    <row r="7" spans="1:11" ht="16.5" thickBot="1" x14ac:dyDescent="0.25">
      <c r="A7" s="235"/>
      <c r="B7" s="156" t="s">
        <v>95</v>
      </c>
      <c r="C7" s="156" t="s">
        <v>187</v>
      </c>
      <c r="D7" s="156" t="s">
        <v>98</v>
      </c>
      <c r="E7" s="156" t="s">
        <v>99</v>
      </c>
      <c r="F7" s="241"/>
      <c r="G7" s="243"/>
      <c r="H7" s="78"/>
      <c r="I7" s="79"/>
      <c r="J7" s="79"/>
    </row>
    <row r="8" spans="1:11" ht="21" thickTop="1" x14ac:dyDescent="0.2">
      <c r="A8" s="230" t="s">
        <v>114</v>
      </c>
      <c r="B8" s="231"/>
      <c r="C8" s="231"/>
      <c r="D8" s="231"/>
      <c r="E8" s="231"/>
      <c r="F8" s="231"/>
      <c r="G8" s="232"/>
      <c r="J8" s="55"/>
      <c r="K8" s="55"/>
    </row>
    <row r="9" spans="1:11" ht="24" customHeight="1" x14ac:dyDescent="0.2">
      <c r="A9" s="37" t="s">
        <v>101</v>
      </c>
      <c r="B9" s="159"/>
      <c r="C9" s="159"/>
      <c r="D9" s="159"/>
      <c r="E9" s="159"/>
      <c r="F9" s="159"/>
      <c r="G9" s="160"/>
    </row>
    <row r="10" spans="1:11" ht="24" customHeight="1" x14ac:dyDescent="0.2">
      <c r="A10" s="30" t="s">
        <v>102</v>
      </c>
      <c r="B10" s="159"/>
      <c r="C10" s="161"/>
      <c r="D10" s="161"/>
      <c r="E10" s="161"/>
      <c r="F10" s="161"/>
      <c r="G10" s="162"/>
    </row>
    <row r="11" spans="1:11" ht="24" customHeight="1" x14ac:dyDescent="0.2">
      <c r="A11" s="30" t="s">
        <v>103</v>
      </c>
      <c r="B11" s="159"/>
      <c r="C11" s="161"/>
      <c r="D11" s="161"/>
      <c r="E11" s="161"/>
      <c r="F11" s="161"/>
      <c r="G11" s="162"/>
    </row>
    <row r="12" spans="1:11" ht="24" customHeight="1" x14ac:dyDescent="0.2">
      <c r="A12" s="30" t="s">
        <v>104</v>
      </c>
      <c r="B12" s="159"/>
      <c r="C12" s="161"/>
      <c r="D12" s="161"/>
      <c r="E12" s="161"/>
      <c r="F12" s="161"/>
      <c r="G12" s="162"/>
    </row>
    <row r="13" spans="1:11" ht="24" customHeight="1" x14ac:dyDescent="0.2">
      <c r="A13" s="30" t="s">
        <v>105</v>
      </c>
      <c r="B13" s="159"/>
      <c r="C13" s="161"/>
      <c r="D13" s="161"/>
      <c r="E13" s="161"/>
      <c r="F13" s="161"/>
      <c r="G13" s="162"/>
    </row>
    <row r="14" spans="1:11" ht="24" customHeight="1" x14ac:dyDescent="0.2">
      <c r="A14" s="30" t="s">
        <v>106</v>
      </c>
      <c r="B14" s="159"/>
      <c r="C14" s="161"/>
      <c r="D14" s="161"/>
      <c r="E14" s="161"/>
      <c r="F14" s="161"/>
      <c r="G14" s="162"/>
    </row>
    <row r="15" spans="1:11" ht="24" customHeight="1" x14ac:dyDescent="0.2">
      <c r="A15" s="30" t="s">
        <v>107</v>
      </c>
      <c r="B15" s="159"/>
      <c r="C15" s="161"/>
      <c r="D15" s="161"/>
      <c r="E15" s="161"/>
      <c r="F15" s="161"/>
      <c r="G15" s="162"/>
    </row>
    <row r="16" spans="1:11" ht="24" customHeight="1" x14ac:dyDescent="0.2">
      <c r="A16" s="30" t="s">
        <v>108</v>
      </c>
      <c r="B16" s="159"/>
      <c r="C16" s="161"/>
      <c r="D16" s="159"/>
      <c r="E16" s="161"/>
      <c r="F16" s="161"/>
      <c r="G16" s="162"/>
    </row>
    <row r="17" spans="1:7" ht="24" customHeight="1" x14ac:dyDescent="0.2">
      <c r="A17" s="30" t="s">
        <v>109</v>
      </c>
      <c r="B17" s="159"/>
      <c r="C17" s="161"/>
      <c r="D17" s="161"/>
      <c r="E17" s="161"/>
      <c r="F17" s="161"/>
      <c r="G17" s="162"/>
    </row>
    <row r="18" spans="1:7" ht="24" customHeight="1" x14ac:dyDescent="0.2">
      <c r="A18" s="30" t="s">
        <v>110</v>
      </c>
      <c r="B18" s="159"/>
      <c r="C18" s="161"/>
      <c r="D18" s="161"/>
      <c r="E18" s="161"/>
      <c r="F18" s="161"/>
      <c r="G18" s="162"/>
    </row>
    <row r="19" spans="1:7" ht="24" customHeight="1" x14ac:dyDescent="0.2">
      <c r="A19" s="30" t="s">
        <v>111</v>
      </c>
      <c r="B19" s="159"/>
      <c r="C19" s="161"/>
      <c r="D19" s="161"/>
      <c r="E19" s="161"/>
      <c r="F19" s="161"/>
      <c r="G19" s="162"/>
    </row>
    <row r="20" spans="1:7" ht="6.75" customHeight="1" thickBot="1" x14ac:dyDescent="0.25">
      <c r="A20" s="33"/>
      <c r="B20" s="31"/>
      <c r="C20" s="31"/>
      <c r="D20" s="31"/>
      <c r="E20" s="31"/>
      <c r="F20" s="31"/>
      <c r="G20" s="32"/>
    </row>
    <row r="21" spans="1:7" ht="26.25" customHeight="1" thickTop="1" x14ac:dyDescent="0.2">
      <c r="A21" s="230" t="s">
        <v>115</v>
      </c>
      <c r="B21" s="231"/>
      <c r="C21" s="231"/>
      <c r="D21" s="231"/>
      <c r="E21" s="231"/>
      <c r="F21" s="231"/>
      <c r="G21" s="232"/>
    </row>
    <row r="22" spans="1:7" ht="35.25" customHeight="1" x14ac:dyDescent="0.2">
      <c r="A22" s="30" t="s">
        <v>181</v>
      </c>
      <c r="B22" s="161"/>
      <c r="C22" s="161"/>
      <c r="D22" s="161"/>
      <c r="E22" s="161"/>
      <c r="F22" s="161"/>
      <c r="G22" s="162"/>
    </row>
    <row r="23" spans="1:7" ht="35.25" customHeight="1" x14ac:dyDescent="0.2">
      <c r="A23" s="30" t="s">
        <v>182</v>
      </c>
      <c r="B23" s="161"/>
      <c r="C23" s="161"/>
      <c r="D23" s="161"/>
      <c r="E23" s="161"/>
      <c r="F23" s="161"/>
      <c r="G23" s="162"/>
    </row>
    <row r="24" spans="1:7" ht="35.25" customHeight="1" x14ac:dyDescent="0.2">
      <c r="A24" s="30" t="s">
        <v>112</v>
      </c>
      <c r="B24" s="161"/>
      <c r="C24" s="161"/>
      <c r="D24" s="161"/>
      <c r="E24" s="161"/>
      <c r="F24" s="161"/>
      <c r="G24" s="162"/>
    </row>
    <row r="25" spans="1:7" ht="35.25" customHeight="1" x14ac:dyDescent="0.2">
      <c r="A25" s="30" t="s">
        <v>113</v>
      </c>
      <c r="B25" s="161"/>
      <c r="C25" s="161"/>
      <c r="D25" s="161"/>
      <c r="E25" s="161"/>
      <c r="F25" s="161"/>
      <c r="G25" s="162"/>
    </row>
    <row r="26" spans="1:7" ht="35.25" customHeight="1" x14ac:dyDescent="0.2">
      <c r="A26" s="30" t="s">
        <v>184</v>
      </c>
      <c r="B26" s="161"/>
      <c r="C26" s="161"/>
      <c r="D26" s="161"/>
      <c r="E26" s="161"/>
      <c r="F26" s="161"/>
      <c r="G26" s="162"/>
    </row>
    <row r="27" spans="1:7" ht="35.25" customHeight="1" x14ac:dyDescent="0.2">
      <c r="A27" s="30" t="s">
        <v>183</v>
      </c>
      <c r="B27" s="161"/>
      <c r="C27" s="161"/>
      <c r="D27" s="161"/>
      <c r="E27" s="161"/>
      <c r="F27" s="161"/>
      <c r="G27" s="162"/>
    </row>
    <row r="28" spans="1:7" ht="35.25" customHeight="1" x14ac:dyDescent="0.2">
      <c r="A28" s="30" t="s">
        <v>188</v>
      </c>
      <c r="B28" s="161"/>
      <c r="C28" s="161"/>
      <c r="D28" s="161"/>
      <c r="E28" s="161"/>
      <c r="F28" s="161"/>
      <c r="G28" s="162"/>
    </row>
    <row r="29" spans="1:7" ht="3.75" customHeight="1" thickBot="1" x14ac:dyDescent="0.25">
      <c r="A29" s="34"/>
      <c r="B29" s="35"/>
      <c r="C29" s="35"/>
      <c r="D29" s="35"/>
      <c r="E29" s="35"/>
      <c r="F29" s="35"/>
      <c r="G29" s="36"/>
    </row>
    <row r="30" spans="1:7" ht="24" thickTop="1" x14ac:dyDescent="0.2">
      <c r="A30" s="29"/>
    </row>
    <row r="31" spans="1:7" ht="15" x14ac:dyDescent="0.2">
      <c r="A31" s="28"/>
    </row>
  </sheetData>
  <mergeCells count="9">
    <mergeCell ref="A21:G21"/>
    <mergeCell ref="A8:G8"/>
    <mergeCell ref="A5:A7"/>
    <mergeCell ref="B5:E5"/>
    <mergeCell ref="F5:G5"/>
    <mergeCell ref="B6:C6"/>
    <mergeCell ref="D6:E6"/>
    <mergeCell ref="F6:F7"/>
    <mergeCell ref="G6:G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32"/>
  <sheetViews>
    <sheetView rightToLeft="1" tabSelected="1" topLeftCell="A18" workbookViewId="0">
      <selection activeCell="G18" sqref="G18"/>
    </sheetView>
  </sheetViews>
  <sheetFormatPr defaultRowHeight="14.25" x14ac:dyDescent="0.2"/>
  <cols>
    <col min="1" max="1" width="8.125" bestFit="1" customWidth="1"/>
    <col min="2" max="2" width="32.125" customWidth="1"/>
    <col min="3" max="3" width="10.5" bestFit="1" customWidth="1"/>
    <col min="6" max="6" width="10.5" bestFit="1" customWidth="1"/>
    <col min="12" max="12" width="1.25" customWidth="1"/>
  </cols>
  <sheetData>
    <row r="2" spans="1:15" ht="21" thickBot="1" x14ac:dyDescent="0.35">
      <c r="B2" s="244" t="s">
        <v>179</v>
      </c>
      <c r="C2" s="244"/>
      <c r="D2" s="244"/>
      <c r="E2" s="244"/>
      <c r="F2" s="244"/>
      <c r="G2" s="244"/>
      <c r="H2" s="244"/>
      <c r="I2" s="244"/>
      <c r="J2" s="244"/>
      <c r="K2" s="244"/>
    </row>
    <row r="3" spans="1:15" ht="23.25" thickBot="1" x14ac:dyDescent="0.25">
      <c r="A3" s="245" t="s">
        <v>189</v>
      </c>
      <c r="B3" s="250" t="s">
        <v>116</v>
      </c>
      <c r="C3" s="247" t="s">
        <v>37</v>
      </c>
      <c r="D3" s="248"/>
      <c r="E3" s="249"/>
      <c r="F3" s="247" t="s">
        <v>38</v>
      </c>
      <c r="G3" s="248"/>
      <c r="H3" s="249"/>
      <c r="I3" s="247" t="s">
        <v>39</v>
      </c>
      <c r="J3" s="248"/>
      <c r="K3" s="249"/>
      <c r="M3" s="247" t="s">
        <v>86</v>
      </c>
      <c r="N3" s="248"/>
      <c r="O3" s="249"/>
    </row>
    <row r="4" spans="1:15" ht="22.5" thickBot="1" x14ac:dyDescent="0.25">
      <c r="A4" s="246"/>
      <c r="B4" s="251"/>
      <c r="C4" s="1" t="s">
        <v>40</v>
      </c>
      <c r="D4" s="1" t="s">
        <v>41</v>
      </c>
      <c r="E4" s="1" t="s">
        <v>42</v>
      </c>
      <c r="F4" s="1" t="s">
        <v>40</v>
      </c>
      <c r="G4" s="1" t="s">
        <v>41</v>
      </c>
      <c r="H4" s="1" t="s">
        <v>42</v>
      </c>
      <c r="I4" s="1" t="s">
        <v>40</v>
      </c>
      <c r="J4" s="1" t="s">
        <v>41</v>
      </c>
      <c r="K4" s="5" t="s">
        <v>42</v>
      </c>
      <c r="M4" s="1" t="s">
        <v>40</v>
      </c>
      <c r="N4" s="1" t="s">
        <v>41</v>
      </c>
      <c r="O4" s="5" t="s">
        <v>42</v>
      </c>
    </row>
    <row r="5" spans="1:15" ht="15.75" customHeight="1" thickBot="1" x14ac:dyDescent="0.3">
      <c r="A5" s="81">
        <v>311</v>
      </c>
      <c r="B5" s="2" t="s">
        <v>216</v>
      </c>
      <c r="C5" s="217"/>
      <c r="D5" s="218"/>
      <c r="E5" s="217"/>
      <c r="F5" s="218"/>
      <c r="G5" s="218"/>
      <c r="H5" s="218"/>
      <c r="I5" s="218"/>
      <c r="J5" s="218"/>
      <c r="K5" s="218"/>
      <c r="L5" s="171"/>
      <c r="M5" s="219">
        <f>C5+F5+I5</f>
        <v>0</v>
      </c>
      <c r="N5" s="219">
        <f>D5+G5+J5</f>
        <v>0</v>
      </c>
      <c r="O5" s="219">
        <f>M5+N5</f>
        <v>0</v>
      </c>
    </row>
    <row r="6" spans="1:15" ht="23.25" thickBot="1" x14ac:dyDescent="0.25">
      <c r="A6" s="82">
        <v>31101</v>
      </c>
      <c r="B6" s="3" t="s">
        <v>118</v>
      </c>
      <c r="C6" s="220">
        <v>61396.98</v>
      </c>
      <c r="D6" s="221"/>
      <c r="E6" s="220"/>
      <c r="F6" s="221"/>
      <c r="G6" s="221"/>
      <c r="H6" s="221"/>
      <c r="I6" s="221"/>
      <c r="J6" s="221"/>
      <c r="K6" s="221"/>
      <c r="L6" s="171"/>
      <c r="M6" s="219">
        <f t="shared" ref="M6:M26" si="0">C6+F6+I6</f>
        <v>61396.98</v>
      </c>
      <c r="N6" s="219">
        <f t="shared" ref="N6:N26" si="1">D6+G6+J6</f>
        <v>0</v>
      </c>
      <c r="O6" s="219">
        <f t="shared" ref="O6:O26" si="2">M6+N6</f>
        <v>61396.98</v>
      </c>
    </row>
    <row r="7" spans="1:15" ht="23.25" thickBot="1" x14ac:dyDescent="0.25">
      <c r="A7" s="82">
        <v>31102</v>
      </c>
      <c r="B7" s="3" t="s">
        <v>119</v>
      </c>
      <c r="C7" s="220">
        <v>713582.62</v>
      </c>
      <c r="D7" s="221"/>
      <c r="E7" s="220"/>
      <c r="F7" s="221"/>
      <c r="G7" s="221"/>
      <c r="H7" s="221"/>
      <c r="I7" s="221"/>
      <c r="J7" s="221"/>
      <c r="K7" s="221"/>
      <c r="L7" s="171"/>
      <c r="M7" s="219">
        <f t="shared" si="0"/>
        <v>713582.62</v>
      </c>
      <c r="N7" s="219">
        <f t="shared" si="1"/>
        <v>0</v>
      </c>
      <c r="O7" s="219">
        <f t="shared" si="2"/>
        <v>713582.62</v>
      </c>
    </row>
    <row r="8" spans="1:15" ht="23.25" thickBot="1" x14ac:dyDescent="0.25">
      <c r="A8" s="82">
        <v>31103</v>
      </c>
      <c r="B8" s="3" t="s">
        <v>121</v>
      </c>
      <c r="C8" s="220"/>
      <c r="D8" s="221"/>
      <c r="E8" s="220"/>
      <c r="F8" s="221"/>
      <c r="G8" s="221"/>
      <c r="H8" s="221"/>
      <c r="I8" s="221"/>
      <c r="J8" s="221"/>
      <c r="K8" s="221"/>
      <c r="L8" s="171"/>
      <c r="M8" s="219">
        <f>C8+F8+I8</f>
        <v>0</v>
      </c>
      <c r="N8" s="219">
        <f>D8+G8+J8</f>
        <v>0</v>
      </c>
      <c r="O8" s="219">
        <f>M8+N8</f>
        <v>0</v>
      </c>
    </row>
    <row r="9" spans="1:15" ht="23.25" thickBot="1" x14ac:dyDescent="0.25">
      <c r="A9" s="82">
        <v>31104</v>
      </c>
      <c r="B9" s="3" t="s">
        <v>135</v>
      </c>
      <c r="C9" s="220"/>
      <c r="D9" s="221"/>
      <c r="E9" s="220"/>
      <c r="F9" s="221"/>
      <c r="G9" s="221"/>
      <c r="H9" s="221"/>
      <c r="I9" s="221"/>
      <c r="J9" s="221"/>
      <c r="K9" s="221"/>
      <c r="L9" s="171"/>
      <c r="M9" s="219">
        <f>C9+F9+I9</f>
        <v>0</v>
      </c>
      <c r="N9" s="219">
        <f t="shared" si="1"/>
        <v>0</v>
      </c>
      <c r="O9" s="219">
        <f t="shared" si="2"/>
        <v>0</v>
      </c>
    </row>
    <row r="10" spans="1:15" ht="23.25" thickBot="1" x14ac:dyDescent="0.25">
      <c r="A10" s="82">
        <v>31105</v>
      </c>
      <c r="B10" s="3" t="s">
        <v>215</v>
      </c>
      <c r="C10" s="220"/>
      <c r="D10" s="221"/>
      <c r="E10" s="220"/>
      <c r="F10" s="221"/>
      <c r="G10" s="221"/>
      <c r="H10" s="221"/>
      <c r="I10" s="221"/>
      <c r="J10" s="221"/>
      <c r="K10" s="221"/>
      <c r="L10" s="171"/>
      <c r="M10" s="219">
        <f t="shared" si="0"/>
        <v>0</v>
      </c>
      <c r="N10" s="219">
        <f t="shared" si="1"/>
        <v>0</v>
      </c>
      <c r="O10" s="219">
        <f t="shared" si="2"/>
        <v>0</v>
      </c>
    </row>
    <row r="11" spans="1:15" ht="23.25" thickBot="1" x14ac:dyDescent="0.25">
      <c r="A11" s="83">
        <v>31106</v>
      </c>
      <c r="B11" s="3" t="s">
        <v>165</v>
      </c>
      <c r="C11" s="221"/>
      <c r="D11" s="220"/>
      <c r="E11" s="220"/>
      <c r="F11" s="221"/>
      <c r="G11" s="221"/>
      <c r="H11" s="221"/>
      <c r="I11" s="221"/>
      <c r="J11" s="221"/>
      <c r="K11" s="221"/>
      <c r="L11" s="171"/>
      <c r="M11" s="219">
        <f t="shared" si="0"/>
        <v>0</v>
      </c>
      <c r="N11" s="219">
        <f t="shared" si="1"/>
        <v>0</v>
      </c>
      <c r="O11" s="219">
        <f t="shared" si="2"/>
        <v>0</v>
      </c>
    </row>
    <row r="12" spans="1:15" ht="28.5" thickBot="1" x14ac:dyDescent="0.25">
      <c r="A12" s="6"/>
      <c r="B12" s="6" t="s">
        <v>83</v>
      </c>
      <c r="C12" s="222">
        <f>SUM(C5:C11)</f>
        <v>774979.6</v>
      </c>
      <c r="D12" s="222">
        <f t="shared" ref="D12:K12" si="3">SUM(D5:D11)</f>
        <v>0</v>
      </c>
      <c r="E12" s="222">
        <f t="shared" si="3"/>
        <v>0</v>
      </c>
      <c r="F12" s="222">
        <f t="shared" si="3"/>
        <v>0</v>
      </c>
      <c r="G12" s="222">
        <f t="shared" si="3"/>
        <v>0</v>
      </c>
      <c r="H12" s="222">
        <f t="shared" si="3"/>
        <v>0</v>
      </c>
      <c r="I12" s="222">
        <f t="shared" si="3"/>
        <v>0</v>
      </c>
      <c r="J12" s="222">
        <f t="shared" si="3"/>
        <v>0</v>
      </c>
      <c r="K12" s="222">
        <f t="shared" si="3"/>
        <v>0</v>
      </c>
      <c r="L12" s="171"/>
      <c r="M12" s="223">
        <f>C12+F12+I12</f>
        <v>774979.6</v>
      </c>
      <c r="N12" s="223">
        <f t="shared" si="1"/>
        <v>0</v>
      </c>
      <c r="O12" s="223">
        <f t="shared" si="2"/>
        <v>774979.6</v>
      </c>
    </row>
    <row r="13" spans="1:15" ht="15.75" customHeight="1" thickBot="1" x14ac:dyDescent="0.3">
      <c r="A13" s="81">
        <v>312</v>
      </c>
      <c r="B13" s="2" t="s">
        <v>202</v>
      </c>
      <c r="C13" s="221"/>
      <c r="D13" s="221"/>
      <c r="E13" s="221"/>
      <c r="F13" s="220"/>
      <c r="G13" s="220"/>
      <c r="H13" s="220"/>
      <c r="I13" s="221"/>
      <c r="J13" s="221"/>
      <c r="K13" s="221"/>
      <c r="L13" s="171"/>
      <c r="M13" s="219">
        <f t="shared" si="0"/>
        <v>0</v>
      </c>
      <c r="N13" s="219">
        <f t="shared" si="1"/>
        <v>0</v>
      </c>
      <c r="O13" s="219">
        <f t="shared" si="2"/>
        <v>0</v>
      </c>
    </row>
    <row r="14" spans="1:15" ht="23.25" thickBot="1" x14ac:dyDescent="0.25">
      <c r="A14" s="82">
        <v>31201</v>
      </c>
      <c r="B14" s="3" t="s">
        <v>203</v>
      </c>
      <c r="C14" s="221"/>
      <c r="D14" s="221"/>
      <c r="E14" s="221"/>
      <c r="F14" s="220">
        <v>219499.68</v>
      </c>
      <c r="G14" s="221"/>
      <c r="H14" s="220"/>
      <c r="I14" s="221"/>
      <c r="J14" s="221"/>
      <c r="K14" s="221"/>
      <c r="L14" s="171"/>
      <c r="M14" s="219">
        <f t="shared" si="0"/>
        <v>219499.68</v>
      </c>
      <c r="N14" s="219">
        <f t="shared" si="1"/>
        <v>0</v>
      </c>
      <c r="O14" s="219">
        <f t="shared" si="2"/>
        <v>219499.68</v>
      </c>
    </row>
    <row r="15" spans="1:15" ht="23.25" thickBot="1" x14ac:dyDescent="0.25">
      <c r="A15" s="82">
        <v>31202</v>
      </c>
      <c r="B15" s="3" t="s">
        <v>204</v>
      </c>
      <c r="C15" s="221"/>
      <c r="D15" s="221"/>
      <c r="E15" s="221"/>
      <c r="F15" s="220"/>
      <c r="G15" s="221"/>
      <c r="H15" s="220"/>
      <c r="I15" s="221"/>
      <c r="J15" s="221"/>
      <c r="K15" s="221"/>
      <c r="L15" s="171"/>
      <c r="M15" s="219">
        <f t="shared" si="0"/>
        <v>0</v>
      </c>
      <c r="N15" s="219">
        <f t="shared" si="1"/>
        <v>0</v>
      </c>
      <c r="O15" s="219">
        <f t="shared" si="2"/>
        <v>0</v>
      </c>
    </row>
    <row r="16" spans="1:15" ht="23.25" thickBot="1" x14ac:dyDescent="0.25">
      <c r="A16" s="82">
        <v>31203</v>
      </c>
      <c r="B16" s="3" t="s">
        <v>205</v>
      </c>
      <c r="C16" s="221"/>
      <c r="D16" s="221"/>
      <c r="E16" s="221"/>
      <c r="F16" s="220"/>
      <c r="G16" s="221"/>
      <c r="H16" s="220"/>
      <c r="I16" s="221"/>
      <c r="J16" s="221"/>
      <c r="K16" s="221"/>
      <c r="L16" s="171"/>
      <c r="M16" s="219">
        <f t="shared" si="0"/>
        <v>0</v>
      </c>
      <c r="N16" s="219">
        <f t="shared" si="1"/>
        <v>0</v>
      </c>
      <c r="O16" s="219">
        <f t="shared" si="2"/>
        <v>0</v>
      </c>
    </row>
    <row r="17" spans="1:15" ht="23.25" thickBot="1" x14ac:dyDescent="0.25">
      <c r="A17" s="82">
        <v>31204</v>
      </c>
      <c r="B17" s="3" t="s">
        <v>217</v>
      </c>
      <c r="C17" s="221"/>
      <c r="D17" s="221"/>
      <c r="E17" s="221"/>
      <c r="F17" s="220"/>
      <c r="G17" s="221"/>
      <c r="H17" s="220"/>
      <c r="I17" s="221"/>
      <c r="J17" s="221"/>
      <c r="K17" s="221"/>
      <c r="L17" s="171"/>
      <c r="M17" s="219">
        <f t="shared" si="0"/>
        <v>0</v>
      </c>
      <c r="N17" s="219">
        <f t="shared" si="1"/>
        <v>0</v>
      </c>
      <c r="O17" s="219">
        <f t="shared" si="2"/>
        <v>0</v>
      </c>
    </row>
    <row r="18" spans="1:15" ht="23.25" thickBot="1" x14ac:dyDescent="0.25">
      <c r="A18" s="82">
        <v>31205</v>
      </c>
      <c r="B18" s="3" t="s">
        <v>218</v>
      </c>
      <c r="C18" s="221"/>
      <c r="D18" s="221"/>
      <c r="E18" s="221"/>
      <c r="F18" s="221"/>
      <c r="G18" s="220">
        <v>3400</v>
      </c>
      <c r="H18" s="220"/>
      <c r="I18" s="221"/>
      <c r="J18" s="221"/>
      <c r="K18" s="221"/>
      <c r="L18" s="171"/>
      <c r="M18" s="219">
        <f t="shared" si="0"/>
        <v>0</v>
      </c>
      <c r="N18" s="219">
        <f t="shared" si="1"/>
        <v>3400</v>
      </c>
      <c r="O18" s="219">
        <f t="shared" si="2"/>
        <v>3400</v>
      </c>
    </row>
    <row r="19" spans="1:15" ht="28.5" thickBot="1" x14ac:dyDescent="0.25">
      <c r="A19" s="6"/>
      <c r="B19" s="6" t="s">
        <v>84</v>
      </c>
      <c r="C19" s="222">
        <f>SUM(C13:C18)</f>
        <v>0</v>
      </c>
      <c r="D19" s="222">
        <f t="shared" ref="D19:K19" si="4">SUM(D13:D18)</f>
        <v>0</v>
      </c>
      <c r="E19" s="222">
        <f t="shared" si="4"/>
        <v>0</v>
      </c>
      <c r="F19" s="222">
        <f t="shared" si="4"/>
        <v>219499.68</v>
      </c>
      <c r="G19" s="222">
        <f t="shared" si="4"/>
        <v>3400</v>
      </c>
      <c r="H19" s="222">
        <f t="shared" si="4"/>
        <v>0</v>
      </c>
      <c r="I19" s="222">
        <f t="shared" si="4"/>
        <v>0</v>
      </c>
      <c r="J19" s="222">
        <f t="shared" si="4"/>
        <v>0</v>
      </c>
      <c r="K19" s="222">
        <f t="shared" si="4"/>
        <v>0</v>
      </c>
      <c r="L19" s="171"/>
      <c r="M19" s="223">
        <f t="shared" si="0"/>
        <v>219499.68</v>
      </c>
      <c r="N19" s="223">
        <f t="shared" si="1"/>
        <v>3400</v>
      </c>
      <c r="O19" s="223">
        <f t="shared" si="2"/>
        <v>222899.68</v>
      </c>
    </row>
    <row r="20" spans="1:15" ht="15.75" customHeight="1" thickBot="1" x14ac:dyDescent="0.3">
      <c r="A20" s="81">
        <v>313</v>
      </c>
      <c r="B20" s="2" t="s">
        <v>206</v>
      </c>
      <c r="C20" s="221"/>
      <c r="D20" s="221"/>
      <c r="E20" s="221"/>
      <c r="F20" s="221"/>
      <c r="G20" s="221"/>
      <c r="H20" s="221"/>
      <c r="I20" s="220"/>
      <c r="J20" s="220"/>
      <c r="K20" s="220"/>
      <c r="L20" s="171"/>
      <c r="M20" s="219">
        <f t="shared" si="0"/>
        <v>0</v>
      </c>
      <c r="N20" s="219">
        <f t="shared" si="1"/>
        <v>0</v>
      </c>
      <c r="O20" s="219">
        <f t="shared" si="2"/>
        <v>0</v>
      </c>
    </row>
    <row r="21" spans="1:15" ht="23.25" thickBot="1" x14ac:dyDescent="0.25">
      <c r="A21" s="82">
        <v>31301</v>
      </c>
      <c r="B21" s="3" t="s">
        <v>207</v>
      </c>
      <c r="C21" s="221"/>
      <c r="D21" s="221"/>
      <c r="E21" s="221"/>
      <c r="F21" s="221"/>
      <c r="G21" s="221"/>
      <c r="H21" s="221"/>
      <c r="I21" s="220"/>
      <c r="J21" s="221"/>
      <c r="K21" s="220"/>
      <c r="L21" s="171"/>
      <c r="M21" s="219">
        <f t="shared" si="0"/>
        <v>0</v>
      </c>
      <c r="N21" s="219">
        <f t="shared" si="1"/>
        <v>0</v>
      </c>
      <c r="O21" s="219">
        <f t="shared" si="2"/>
        <v>0</v>
      </c>
    </row>
    <row r="22" spans="1:15" ht="23.25" thickBot="1" x14ac:dyDescent="0.25">
      <c r="A22" s="82">
        <v>31302</v>
      </c>
      <c r="B22" s="3" t="s">
        <v>208</v>
      </c>
      <c r="C22" s="221"/>
      <c r="D22" s="221"/>
      <c r="E22" s="221"/>
      <c r="F22" s="221"/>
      <c r="G22" s="221"/>
      <c r="H22" s="221"/>
      <c r="I22" s="220"/>
      <c r="J22" s="221"/>
      <c r="K22" s="220"/>
      <c r="L22" s="171"/>
      <c r="M22" s="219">
        <f t="shared" si="0"/>
        <v>0</v>
      </c>
      <c r="N22" s="219">
        <f t="shared" si="1"/>
        <v>0</v>
      </c>
      <c r="O22" s="219">
        <f t="shared" si="2"/>
        <v>0</v>
      </c>
    </row>
    <row r="23" spans="1:15" ht="23.25" thickBot="1" x14ac:dyDescent="0.25">
      <c r="A23" s="82">
        <v>31303</v>
      </c>
      <c r="B23" s="3" t="s">
        <v>209</v>
      </c>
      <c r="C23" s="221"/>
      <c r="D23" s="221"/>
      <c r="E23" s="221"/>
      <c r="F23" s="221"/>
      <c r="G23" s="221"/>
      <c r="H23" s="221"/>
      <c r="I23" s="221"/>
      <c r="J23" s="220"/>
      <c r="K23" s="220"/>
      <c r="L23" s="171"/>
      <c r="M23" s="219">
        <f t="shared" si="0"/>
        <v>0</v>
      </c>
      <c r="N23" s="219">
        <f t="shared" si="1"/>
        <v>0</v>
      </c>
      <c r="O23" s="219">
        <f t="shared" si="2"/>
        <v>0</v>
      </c>
    </row>
    <row r="24" spans="1:15" ht="23.25" thickBot="1" x14ac:dyDescent="0.25">
      <c r="A24" s="82">
        <v>31304</v>
      </c>
      <c r="B24" s="4" t="s">
        <v>219</v>
      </c>
      <c r="C24" s="224"/>
      <c r="D24" s="224"/>
      <c r="E24" s="224"/>
      <c r="F24" s="224"/>
      <c r="G24" s="224"/>
      <c r="H24" s="224"/>
      <c r="I24" s="224"/>
      <c r="J24" s="225"/>
      <c r="K24" s="225"/>
      <c r="L24" s="171"/>
      <c r="M24" s="219">
        <f t="shared" si="0"/>
        <v>0</v>
      </c>
      <c r="N24" s="219">
        <f t="shared" si="1"/>
        <v>0</v>
      </c>
      <c r="O24" s="219">
        <f t="shared" si="2"/>
        <v>0</v>
      </c>
    </row>
    <row r="25" spans="1:15" ht="28.5" thickBot="1" x14ac:dyDescent="0.25">
      <c r="A25" s="6"/>
      <c r="B25" s="6" t="s">
        <v>85</v>
      </c>
      <c r="C25" s="222">
        <f>SUM(C20:C24)</f>
        <v>0</v>
      </c>
      <c r="D25" s="222">
        <f t="shared" ref="D25:K25" si="5">SUM(D20:D24)</f>
        <v>0</v>
      </c>
      <c r="E25" s="222">
        <f t="shared" si="5"/>
        <v>0</v>
      </c>
      <c r="F25" s="222">
        <f t="shared" si="5"/>
        <v>0</v>
      </c>
      <c r="G25" s="222">
        <f t="shared" si="5"/>
        <v>0</v>
      </c>
      <c r="H25" s="222">
        <f t="shared" si="5"/>
        <v>0</v>
      </c>
      <c r="I25" s="222">
        <f t="shared" si="5"/>
        <v>0</v>
      </c>
      <c r="J25" s="222">
        <f t="shared" si="5"/>
        <v>0</v>
      </c>
      <c r="K25" s="222">
        <f t="shared" si="5"/>
        <v>0</v>
      </c>
      <c r="L25" s="171"/>
      <c r="M25" s="223">
        <f t="shared" si="0"/>
        <v>0</v>
      </c>
      <c r="N25" s="223">
        <f t="shared" si="1"/>
        <v>0</v>
      </c>
      <c r="O25" s="223">
        <f t="shared" si="2"/>
        <v>0</v>
      </c>
    </row>
    <row r="26" spans="1:15" ht="35.25" thickBot="1" x14ac:dyDescent="0.25">
      <c r="A26" s="7"/>
      <c r="B26" s="7" t="s">
        <v>86</v>
      </c>
      <c r="C26" s="226">
        <f>C25+C19+C12</f>
        <v>774979.6</v>
      </c>
      <c r="D26" s="226">
        <f t="shared" ref="D26:K26" si="6">D25+D19+D12</f>
        <v>0</v>
      </c>
      <c r="E26" s="226">
        <f t="shared" si="6"/>
        <v>0</v>
      </c>
      <c r="F26" s="226">
        <f t="shared" si="6"/>
        <v>219499.68</v>
      </c>
      <c r="G26" s="226">
        <f t="shared" si="6"/>
        <v>3400</v>
      </c>
      <c r="H26" s="226">
        <f t="shared" si="6"/>
        <v>0</v>
      </c>
      <c r="I26" s="226">
        <f t="shared" si="6"/>
        <v>0</v>
      </c>
      <c r="J26" s="226">
        <f t="shared" si="6"/>
        <v>0</v>
      </c>
      <c r="K26" s="226">
        <f t="shared" si="6"/>
        <v>0</v>
      </c>
      <c r="L26" s="171"/>
      <c r="M26" s="227">
        <f t="shared" si="0"/>
        <v>994479.28</v>
      </c>
      <c r="N26" s="227">
        <f t="shared" si="1"/>
        <v>3400</v>
      </c>
      <c r="O26" s="227">
        <f t="shared" si="2"/>
        <v>997879.28</v>
      </c>
    </row>
    <row r="28" spans="1:15" x14ac:dyDescent="0.2">
      <c r="O28" s="228">
        <f>O26-[1]ورقة1!$F$65</f>
        <v>0</v>
      </c>
    </row>
    <row r="32" spans="1:15" x14ac:dyDescent="0.2">
      <c r="D32" s="171"/>
    </row>
  </sheetData>
  <mergeCells count="7">
    <mergeCell ref="B2:K2"/>
    <mergeCell ref="A3:A4"/>
    <mergeCell ref="M3:O3"/>
    <mergeCell ref="B3:B4"/>
    <mergeCell ref="C3:E3"/>
    <mergeCell ref="F3:H3"/>
    <mergeCell ref="I3:K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landscape" r:id="rId1"/>
  <ignoredErrors>
    <ignoredError sqref="C25:K26 C19:K19 C12:K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295"/>
  <sheetViews>
    <sheetView rightToLeft="1" workbookViewId="0">
      <pane xSplit="2" ySplit="4" topLeftCell="C284" activePane="bottomRight" state="frozen"/>
      <selection activeCell="N16" sqref="N16"/>
      <selection pane="topRight" activeCell="N16" sqref="N16"/>
      <selection pane="bottomLeft" activeCell="N16" sqref="N16"/>
      <selection pane="bottomRight" activeCell="E218" sqref="E218:E222"/>
    </sheetView>
  </sheetViews>
  <sheetFormatPr defaultRowHeight="14.25" x14ac:dyDescent="0.2"/>
  <cols>
    <col min="1" max="1" width="10.875" bestFit="1" customWidth="1"/>
    <col min="2" max="2" width="53.75" bestFit="1" customWidth="1"/>
    <col min="3" max="3" width="9.5" style="171" bestFit="1" customWidth="1"/>
    <col min="4" max="4" width="9" style="171"/>
    <col min="5" max="5" width="10.375" style="171" bestFit="1" customWidth="1"/>
    <col min="6" max="10" width="9" style="171"/>
    <col min="258" max="258" width="9.75" bestFit="1" customWidth="1"/>
    <col min="259" max="259" width="53.75" bestFit="1" customWidth="1"/>
    <col min="514" max="514" width="9.75" bestFit="1" customWidth="1"/>
    <col min="515" max="515" width="53.75" bestFit="1" customWidth="1"/>
    <col min="770" max="770" width="9.75" bestFit="1" customWidth="1"/>
    <col min="771" max="771" width="53.75" bestFit="1" customWidth="1"/>
    <col min="1026" max="1026" width="9.75" bestFit="1" customWidth="1"/>
    <col min="1027" max="1027" width="53.75" bestFit="1" customWidth="1"/>
    <col min="1282" max="1282" width="9.75" bestFit="1" customWidth="1"/>
    <col min="1283" max="1283" width="53.75" bestFit="1" customWidth="1"/>
    <col min="1538" max="1538" width="9.75" bestFit="1" customWidth="1"/>
    <col min="1539" max="1539" width="53.75" bestFit="1" customWidth="1"/>
    <col min="1794" max="1794" width="9.75" bestFit="1" customWidth="1"/>
    <col min="1795" max="1795" width="53.75" bestFit="1" customWidth="1"/>
    <col min="2050" max="2050" width="9.75" bestFit="1" customWidth="1"/>
    <col min="2051" max="2051" width="53.75" bestFit="1" customWidth="1"/>
    <col min="2306" max="2306" width="9.75" bestFit="1" customWidth="1"/>
    <col min="2307" max="2307" width="53.75" bestFit="1" customWidth="1"/>
    <col min="2562" max="2562" width="9.75" bestFit="1" customWidth="1"/>
    <col min="2563" max="2563" width="53.75" bestFit="1" customWidth="1"/>
    <col min="2818" max="2818" width="9.75" bestFit="1" customWidth="1"/>
    <col min="2819" max="2819" width="53.75" bestFit="1" customWidth="1"/>
    <col min="3074" max="3074" width="9.75" bestFit="1" customWidth="1"/>
    <col min="3075" max="3075" width="53.75" bestFit="1" customWidth="1"/>
    <col min="3330" max="3330" width="9.75" bestFit="1" customWidth="1"/>
    <col min="3331" max="3331" width="53.75" bestFit="1" customWidth="1"/>
    <col min="3586" max="3586" width="9.75" bestFit="1" customWidth="1"/>
    <col min="3587" max="3587" width="53.75" bestFit="1" customWidth="1"/>
    <col min="3842" max="3842" width="9.75" bestFit="1" customWidth="1"/>
    <col min="3843" max="3843" width="53.75" bestFit="1" customWidth="1"/>
    <col min="4098" max="4098" width="9.75" bestFit="1" customWidth="1"/>
    <col min="4099" max="4099" width="53.75" bestFit="1" customWidth="1"/>
    <col min="4354" max="4354" width="9.75" bestFit="1" customWidth="1"/>
    <col min="4355" max="4355" width="53.75" bestFit="1" customWidth="1"/>
    <col min="4610" max="4610" width="9.75" bestFit="1" customWidth="1"/>
    <col min="4611" max="4611" width="53.75" bestFit="1" customWidth="1"/>
    <col min="4866" max="4866" width="9.75" bestFit="1" customWidth="1"/>
    <col min="4867" max="4867" width="53.75" bestFit="1" customWidth="1"/>
    <col min="5122" max="5122" width="9.75" bestFit="1" customWidth="1"/>
    <col min="5123" max="5123" width="53.75" bestFit="1" customWidth="1"/>
    <col min="5378" max="5378" width="9.75" bestFit="1" customWidth="1"/>
    <col min="5379" max="5379" width="53.75" bestFit="1" customWidth="1"/>
    <col min="5634" max="5634" width="9.75" bestFit="1" customWidth="1"/>
    <col min="5635" max="5635" width="53.75" bestFit="1" customWidth="1"/>
    <col min="5890" max="5890" width="9.75" bestFit="1" customWidth="1"/>
    <col min="5891" max="5891" width="53.75" bestFit="1" customWidth="1"/>
    <col min="6146" max="6146" width="9.75" bestFit="1" customWidth="1"/>
    <col min="6147" max="6147" width="53.75" bestFit="1" customWidth="1"/>
    <col min="6402" max="6402" width="9.75" bestFit="1" customWidth="1"/>
    <col min="6403" max="6403" width="53.75" bestFit="1" customWidth="1"/>
    <col min="6658" max="6658" width="9.75" bestFit="1" customWidth="1"/>
    <col min="6659" max="6659" width="53.75" bestFit="1" customWidth="1"/>
    <col min="6914" max="6914" width="9.75" bestFit="1" customWidth="1"/>
    <col min="6915" max="6915" width="53.75" bestFit="1" customWidth="1"/>
    <col min="7170" max="7170" width="9.75" bestFit="1" customWidth="1"/>
    <col min="7171" max="7171" width="53.75" bestFit="1" customWidth="1"/>
    <col min="7426" max="7426" width="9.75" bestFit="1" customWidth="1"/>
    <col min="7427" max="7427" width="53.75" bestFit="1" customWidth="1"/>
    <col min="7682" max="7682" width="9.75" bestFit="1" customWidth="1"/>
    <col min="7683" max="7683" width="53.75" bestFit="1" customWidth="1"/>
    <col min="7938" max="7938" width="9.75" bestFit="1" customWidth="1"/>
    <col min="7939" max="7939" width="53.75" bestFit="1" customWidth="1"/>
    <col min="8194" max="8194" width="9.75" bestFit="1" customWidth="1"/>
    <col min="8195" max="8195" width="53.75" bestFit="1" customWidth="1"/>
    <col min="8450" max="8450" width="9.75" bestFit="1" customWidth="1"/>
    <col min="8451" max="8451" width="53.75" bestFit="1" customWidth="1"/>
    <col min="8706" max="8706" width="9.75" bestFit="1" customWidth="1"/>
    <col min="8707" max="8707" width="53.75" bestFit="1" customWidth="1"/>
    <col min="8962" max="8962" width="9.75" bestFit="1" customWidth="1"/>
    <col min="8963" max="8963" width="53.75" bestFit="1" customWidth="1"/>
    <col min="9218" max="9218" width="9.75" bestFit="1" customWidth="1"/>
    <col min="9219" max="9219" width="53.75" bestFit="1" customWidth="1"/>
    <col min="9474" max="9474" width="9.75" bestFit="1" customWidth="1"/>
    <col min="9475" max="9475" width="53.75" bestFit="1" customWidth="1"/>
    <col min="9730" max="9730" width="9.75" bestFit="1" customWidth="1"/>
    <col min="9731" max="9731" width="53.75" bestFit="1" customWidth="1"/>
    <col min="9986" max="9986" width="9.75" bestFit="1" customWidth="1"/>
    <col min="9987" max="9987" width="53.75" bestFit="1" customWidth="1"/>
    <col min="10242" max="10242" width="9.75" bestFit="1" customWidth="1"/>
    <col min="10243" max="10243" width="53.75" bestFit="1" customWidth="1"/>
    <col min="10498" max="10498" width="9.75" bestFit="1" customWidth="1"/>
    <col min="10499" max="10499" width="53.75" bestFit="1" customWidth="1"/>
    <col min="10754" max="10754" width="9.75" bestFit="1" customWidth="1"/>
    <col min="10755" max="10755" width="53.75" bestFit="1" customWidth="1"/>
    <col min="11010" max="11010" width="9.75" bestFit="1" customWidth="1"/>
    <col min="11011" max="11011" width="53.75" bestFit="1" customWidth="1"/>
    <col min="11266" max="11266" width="9.75" bestFit="1" customWidth="1"/>
    <col min="11267" max="11267" width="53.75" bestFit="1" customWidth="1"/>
    <col min="11522" max="11522" width="9.75" bestFit="1" customWidth="1"/>
    <col min="11523" max="11523" width="53.75" bestFit="1" customWidth="1"/>
    <col min="11778" max="11778" width="9.75" bestFit="1" customWidth="1"/>
    <col min="11779" max="11779" width="53.75" bestFit="1" customWidth="1"/>
    <col min="12034" max="12034" width="9.75" bestFit="1" customWidth="1"/>
    <col min="12035" max="12035" width="53.75" bestFit="1" customWidth="1"/>
    <col min="12290" max="12290" width="9.75" bestFit="1" customWidth="1"/>
    <col min="12291" max="12291" width="53.75" bestFit="1" customWidth="1"/>
    <col min="12546" max="12546" width="9.75" bestFit="1" customWidth="1"/>
    <col min="12547" max="12547" width="53.75" bestFit="1" customWidth="1"/>
    <col min="12802" max="12802" width="9.75" bestFit="1" customWidth="1"/>
    <col min="12803" max="12803" width="53.75" bestFit="1" customWidth="1"/>
    <col min="13058" max="13058" width="9.75" bestFit="1" customWidth="1"/>
    <col min="13059" max="13059" width="53.75" bestFit="1" customWidth="1"/>
    <col min="13314" max="13314" width="9.75" bestFit="1" customWidth="1"/>
    <col min="13315" max="13315" width="53.75" bestFit="1" customWidth="1"/>
    <col min="13570" max="13570" width="9.75" bestFit="1" customWidth="1"/>
    <col min="13571" max="13571" width="53.75" bestFit="1" customWidth="1"/>
    <col min="13826" max="13826" width="9.75" bestFit="1" customWidth="1"/>
    <col min="13827" max="13827" width="53.75" bestFit="1" customWidth="1"/>
    <col min="14082" max="14082" width="9.75" bestFit="1" customWidth="1"/>
    <col min="14083" max="14083" width="53.75" bestFit="1" customWidth="1"/>
    <col min="14338" max="14338" width="9.75" bestFit="1" customWidth="1"/>
    <col min="14339" max="14339" width="53.75" bestFit="1" customWidth="1"/>
    <col min="14594" max="14594" width="9.75" bestFit="1" customWidth="1"/>
    <col min="14595" max="14595" width="53.75" bestFit="1" customWidth="1"/>
    <col min="14850" max="14850" width="9.75" bestFit="1" customWidth="1"/>
    <col min="14851" max="14851" width="53.75" bestFit="1" customWidth="1"/>
    <col min="15106" max="15106" width="9.75" bestFit="1" customWidth="1"/>
    <col min="15107" max="15107" width="53.75" bestFit="1" customWidth="1"/>
    <col min="15362" max="15362" width="9.75" bestFit="1" customWidth="1"/>
    <col min="15363" max="15363" width="53.75" bestFit="1" customWidth="1"/>
    <col min="15618" max="15618" width="9.75" bestFit="1" customWidth="1"/>
    <col min="15619" max="15619" width="53.75" bestFit="1" customWidth="1"/>
    <col min="15874" max="15874" width="9.75" bestFit="1" customWidth="1"/>
    <col min="15875" max="15875" width="53.75" bestFit="1" customWidth="1"/>
    <col min="16130" max="16130" width="9.75" bestFit="1" customWidth="1"/>
    <col min="16131" max="16131" width="53.75" bestFit="1" customWidth="1"/>
  </cols>
  <sheetData>
    <row r="2" spans="1:17" ht="30" customHeight="1" x14ac:dyDescent="0.2">
      <c r="A2" s="252" t="s">
        <v>443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7" ht="15" thickBot="1" x14ac:dyDescent="0.25"/>
    <row r="4" spans="1:17" ht="58.5" thickTop="1" thickBot="1" x14ac:dyDescent="0.25">
      <c r="A4" s="109" t="s">
        <v>0</v>
      </c>
      <c r="B4" s="110" t="s">
        <v>421</v>
      </c>
      <c r="C4" s="172" t="s">
        <v>1</v>
      </c>
      <c r="D4" s="173" t="s">
        <v>220</v>
      </c>
      <c r="E4" s="173" t="s">
        <v>2</v>
      </c>
      <c r="F4" s="173" t="s">
        <v>221</v>
      </c>
      <c r="G4" s="173" t="s">
        <v>3</v>
      </c>
      <c r="H4" s="173" t="s">
        <v>4</v>
      </c>
      <c r="I4" s="173" t="s">
        <v>438</v>
      </c>
      <c r="J4" s="174" t="s">
        <v>94</v>
      </c>
    </row>
    <row r="5" spans="1:17" ht="27" thickTop="1" x14ac:dyDescent="0.4">
      <c r="A5" s="84">
        <v>4</v>
      </c>
      <c r="B5" s="85" t="s">
        <v>222</v>
      </c>
      <c r="C5" s="176">
        <f>D5+E5+F5+G5+H5+I5+J5</f>
        <v>0</v>
      </c>
      <c r="D5" s="175"/>
      <c r="E5" s="175"/>
      <c r="F5" s="175"/>
      <c r="G5" s="175"/>
      <c r="H5" s="175"/>
      <c r="I5" s="175"/>
      <c r="J5" s="175"/>
      <c r="O5" s="86"/>
      <c r="Q5" s="86"/>
    </row>
    <row r="6" spans="1:17" ht="18.75" x14ac:dyDescent="0.3">
      <c r="A6" s="87">
        <v>41</v>
      </c>
      <c r="B6" s="87" t="s">
        <v>223</v>
      </c>
      <c r="C6" s="176">
        <f t="shared" ref="C6" si="0">D6+E6+F6+G6+H6+I6+J6</f>
        <v>0</v>
      </c>
      <c r="D6" s="177"/>
      <c r="E6" s="178"/>
      <c r="F6" s="179"/>
      <c r="G6" s="176"/>
      <c r="H6" s="176"/>
      <c r="I6" s="176"/>
      <c r="J6" s="176"/>
      <c r="O6" s="86"/>
      <c r="Q6" s="86"/>
    </row>
    <row r="7" spans="1:17" ht="18.75" x14ac:dyDescent="0.3">
      <c r="A7" s="87">
        <v>411</v>
      </c>
      <c r="B7" s="89" t="s">
        <v>5</v>
      </c>
      <c r="C7" s="176">
        <f>D7+E7+F7+G7+H7+I7+J7</f>
        <v>0</v>
      </c>
      <c r="D7" s="178"/>
      <c r="E7" s="179"/>
      <c r="F7" s="176"/>
      <c r="G7" s="176"/>
      <c r="H7" s="176"/>
      <c r="I7" s="176"/>
      <c r="J7" s="176"/>
      <c r="O7" s="86"/>
      <c r="Q7" s="86"/>
    </row>
    <row r="8" spans="1:17" ht="15" x14ac:dyDescent="0.25">
      <c r="A8" s="88">
        <v>41101</v>
      </c>
      <c r="B8" s="91" t="s">
        <v>6</v>
      </c>
      <c r="C8" s="176">
        <f t="shared" ref="C8:C71" si="1">D8+E8+F8+G8+H8+I8+J8</f>
        <v>0</v>
      </c>
      <c r="D8" s="179"/>
      <c r="E8" s="176"/>
      <c r="F8" s="176"/>
      <c r="G8" s="176"/>
      <c r="H8" s="176"/>
      <c r="I8" s="176"/>
      <c r="J8" s="176"/>
      <c r="O8" s="86"/>
      <c r="Q8" s="86"/>
    </row>
    <row r="9" spans="1:17" ht="15" x14ac:dyDescent="0.25">
      <c r="A9" s="88">
        <v>41101001</v>
      </c>
      <c r="B9" s="90" t="s">
        <v>224</v>
      </c>
      <c r="C9" s="176">
        <f t="shared" si="1"/>
        <v>124148</v>
      </c>
      <c r="D9" s="179">
        <v>117648</v>
      </c>
      <c r="E9" s="176"/>
      <c r="F9" s="176">
        <v>6500</v>
      </c>
      <c r="G9" s="176"/>
      <c r="H9" s="176"/>
      <c r="I9" s="176"/>
      <c r="J9" s="176"/>
      <c r="O9" s="86"/>
      <c r="Q9" s="86"/>
    </row>
    <row r="10" spans="1:17" ht="15" x14ac:dyDescent="0.25">
      <c r="A10" s="88">
        <v>41101002</v>
      </c>
      <c r="B10" s="90" t="s">
        <v>225</v>
      </c>
      <c r="C10" s="176">
        <f t="shared" si="1"/>
        <v>0</v>
      </c>
      <c r="D10" s="179"/>
      <c r="E10" s="176"/>
      <c r="F10" s="176"/>
      <c r="G10" s="176"/>
      <c r="H10" s="176"/>
      <c r="I10" s="176"/>
      <c r="J10" s="176"/>
      <c r="O10" s="86"/>
      <c r="Q10" s="86"/>
    </row>
    <row r="11" spans="1:17" ht="15" x14ac:dyDescent="0.25">
      <c r="A11" s="88">
        <v>41101003</v>
      </c>
      <c r="B11" s="90" t="s">
        <v>226</v>
      </c>
      <c r="C11" s="176">
        <f t="shared" si="1"/>
        <v>150</v>
      </c>
      <c r="D11" s="179">
        <v>150</v>
      </c>
      <c r="E11" s="176"/>
      <c r="F11" s="176"/>
      <c r="G11" s="176"/>
      <c r="H11" s="176"/>
      <c r="I11" s="176"/>
      <c r="J11" s="176"/>
      <c r="O11" s="86"/>
      <c r="Q11" s="86"/>
    </row>
    <row r="12" spans="1:17" ht="15" x14ac:dyDescent="0.25">
      <c r="A12" s="88">
        <v>41101004</v>
      </c>
      <c r="B12" s="90" t="s">
        <v>227</v>
      </c>
      <c r="C12" s="176">
        <f t="shared" si="1"/>
        <v>0</v>
      </c>
      <c r="D12" s="179"/>
      <c r="E12" s="176"/>
      <c r="F12" s="176"/>
      <c r="G12" s="176"/>
      <c r="H12" s="176"/>
      <c r="I12" s="176"/>
      <c r="J12" s="176"/>
      <c r="O12" s="86"/>
      <c r="Q12" s="86"/>
    </row>
    <row r="13" spans="1:17" ht="15" x14ac:dyDescent="0.25">
      <c r="A13" s="88">
        <v>41101005</v>
      </c>
      <c r="B13" s="90" t="s">
        <v>228</v>
      </c>
      <c r="C13" s="176">
        <f t="shared" si="1"/>
        <v>0</v>
      </c>
      <c r="D13" s="179"/>
      <c r="E13" s="176"/>
      <c r="F13" s="176"/>
      <c r="G13" s="176"/>
      <c r="H13" s="176"/>
      <c r="I13" s="176"/>
      <c r="J13" s="176"/>
      <c r="O13" s="86"/>
      <c r="Q13" s="86"/>
    </row>
    <row r="14" spans="1:17" ht="15" x14ac:dyDescent="0.25">
      <c r="A14" s="88">
        <v>41101006</v>
      </c>
      <c r="B14" s="90" t="s">
        <v>229</v>
      </c>
      <c r="C14" s="176">
        <f t="shared" si="1"/>
        <v>0</v>
      </c>
      <c r="D14" s="179"/>
      <c r="E14" s="176"/>
      <c r="F14" s="176"/>
      <c r="G14" s="176"/>
      <c r="H14" s="176"/>
      <c r="I14" s="176"/>
      <c r="J14" s="176"/>
      <c r="O14" s="86"/>
      <c r="Q14" s="86"/>
    </row>
    <row r="15" spans="1:17" ht="15" x14ac:dyDescent="0.25">
      <c r="A15" s="88">
        <v>41101007</v>
      </c>
      <c r="B15" s="90" t="s">
        <v>230</v>
      </c>
      <c r="C15" s="176">
        <f t="shared" si="1"/>
        <v>0</v>
      </c>
      <c r="D15" s="179"/>
      <c r="E15" s="176"/>
      <c r="F15" s="176"/>
      <c r="G15" s="176"/>
      <c r="H15" s="176"/>
      <c r="I15" s="176"/>
      <c r="J15" s="176"/>
      <c r="O15" s="86"/>
      <c r="Q15" s="86"/>
    </row>
    <row r="16" spans="1:17" ht="15" x14ac:dyDescent="0.25">
      <c r="A16" s="88">
        <v>41101008</v>
      </c>
      <c r="B16" s="90" t="s">
        <v>231</v>
      </c>
      <c r="C16" s="176">
        <f t="shared" si="1"/>
        <v>0</v>
      </c>
      <c r="D16" s="179"/>
      <c r="E16" s="176"/>
      <c r="F16" s="176"/>
      <c r="G16" s="176"/>
      <c r="H16" s="176"/>
      <c r="I16" s="176"/>
      <c r="J16" s="176"/>
      <c r="O16" s="86"/>
      <c r="Q16" s="86"/>
    </row>
    <row r="17" spans="1:17" ht="15" x14ac:dyDescent="0.25">
      <c r="A17" s="88">
        <v>41102</v>
      </c>
      <c r="B17" s="91" t="s">
        <v>7</v>
      </c>
      <c r="C17" s="176">
        <f t="shared" si="1"/>
        <v>0</v>
      </c>
      <c r="D17" s="179"/>
      <c r="E17" s="176"/>
      <c r="F17" s="176"/>
      <c r="G17" s="176"/>
      <c r="H17" s="176"/>
      <c r="I17" s="176"/>
      <c r="J17" s="176"/>
      <c r="O17" s="86"/>
      <c r="Q17" s="86"/>
    </row>
    <row r="18" spans="1:17" ht="15" x14ac:dyDescent="0.25">
      <c r="A18" s="88">
        <v>41102001</v>
      </c>
      <c r="B18" s="90" t="s">
        <v>232</v>
      </c>
      <c r="C18" s="176">
        <f t="shared" si="1"/>
        <v>4500</v>
      </c>
      <c r="D18" s="179">
        <v>4500</v>
      </c>
      <c r="E18" s="176"/>
      <c r="F18" s="176"/>
      <c r="G18" s="176"/>
      <c r="H18" s="176"/>
      <c r="I18" s="176"/>
      <c r="J18" s="176"/>
      <c r="O18" s="86"/>
      <c r="Q18" s="86"/>
    </row>
    <row r="19" spans="1:17" ht="15" x14ac:dyDescent="0.25">
      <c r="A19" s="88">
        <v>41102002</v>
      </c>
      <c r="B19" s="90" t="s">
        <v>233</v>
      </c>
      <c r="C19" s="176">
        <f t="shared" si="1"/>
        <v>3700</v>
      </c>
      <c r="D19" s="179">
        <v>3700</v>
      </c>
      <c r="E19" s="176"/>
      <c r="F19" s="176"/>
      <c r="G19" s="176"/>
      <c r="H19" s="176"/>
      <c r="I19" s="176"/>
      <c r="J19" s="176"/>
      <c r="O19" s="86"/>
      <c r="Q19" s="86"/>
    </row>
    <row r="20" spans="1:17" ht="15" x14ac:dyDescent="0.25">
      <c r="A20" s="88">
        <v>41102003</v>
      </c>
      <c r="B20" s="90" t="s">
        <v>234</v>
      </c>
      <c r="C20" s="176">
        <f t="shared" si="1"/>
        <v>2800</v>
      </c>
      <c r="D20" s="179">
        <v>2800</v>
      </c>
      <c r="E20" s="176"/>
      <c r="F20" s="176"/>
      <c r="G20" s="176"/>
      <c r="H20" s="176"/>
      <c r="I20" s="176"/>
      <c r="J20" s="176"/>
      <c r="O20" s="86"/>
      <c r="Q20" s="86"/>
    </row>
    <row r="21" spans="1:17" ht="15" x14ac:dyDescent="0.25">
      <c r="A21" s="88">
        <v>41102004</v>
      </c>
      <c r="B21" s="90" t="s">
        <v>235</v>
      </c>
      <c r="C21" s="176">
        <f t="shared" si="1"/>
        <v>0</v>
      </c>
      <c r="D21" s="179"/>
      <c r="E21" s="176"/>
      <c r="F21" s="176"/>
      <c r="G21" s="176"/>
      <c r="H21" s="176"/>
      <c r="I21" s="176"/>
      <c r="J21" s="176"/>
      <c r="O21" s="86"/>
      <c r="Q21" s="86"/>
    </row>
    <row r="22" spans="1:17" ht="15" x14ac:dyDescent="0.25">
      <c r="A22" s="88">
        <v>41102005</v>
      </c>
      <c r="B22" s="90" t="s">
        <v>236</v>
      </c>
      <c r="C22" s="176">
        <f t="shared" si="1"/>
        <v>0</v>
      </c>
      <c r="D22" s="179"/>
      <c r="E22" s="176"/>
      <c r="F22" s="176"/>
      <c r="G22" s="176"/>
      <c r="H22" s="176"/>
      <c r="I22" s="176"/>
      <c r="J22" s="176"/>
      <c r="O22" s="86"/>
      <c r="Q22" s="86"/>
    </row>
    <row r="23" spans="1:17" ht="15" x14ac:dyDescent="0.25">
      <c r="A23" s="88">
        <v>41102006</v>
      </c>
      <c r="B23" s="90" t="s">
        <v>237</v>
      </c>
      <c r="C23" s="176">
        <f t="shared" si="1"/>
        <v>0</v>
      </c>
      <c r="D23" s="179"/>
      <c r="E23" s="176"/>
      <c r="F23" s="176"/>
      <c r="G23" s="176"/>
      <c r="H23" s="176"/>
      <c r="I23" s="176"/>
      <c r="J23" s="176"/>
      <c r="O23" s="86"/>
      <c r="Q23" s="86"/>
    </row>
    <row r="24" spans="1:17" ht="15" x14ac:dyDescent="0.25">
      <c r="A24" s="88">
        <v>41102007</v>
      </c>
      <c r="B24" s="90" t="s">
        <v>238</v>
      </c>
      <c r="C24" s="176">
        <f t="shared" si="1"/>
        <v>0</v>
      </c>
      <c r="D24" s="179"/>
      <c r="E24" s="176"/>
      <c r="F24" s="176"/>
      <c r="G24" s="176"/>
      <c r="H24" s="176"/>
      <c r="I24" s="176"/>
      <c r="J24" s="176"/>
      <c r="O24" s="86"/>
      <c r="Q24" s="86"/>
    </row>
    <row r="25" spans="1:17" ht="15" x14ac:dyDescent="0.25">
      <c r="A25" s="88">
        <v>41102008</v>
      </c>
      <c r="B25" s="90" t="s">
        <v>239</v>
      </c>
      <c r="C25" s="176">
        <f t="shared" si="1"/>
        <v>0</v>
      </c>
      <c r="D25" s="179"/>
      <c r="E25" s="176"/>
      <c r="F25" s="176"/>
      <c r="G25" s="176"/>
      <c r="H25" s="176"/>
      <c r="I25" s="176"/>
      <c r="J25" s="176"/>
      <c r="O25" s="86"/>
      <c r="Q25" s="86"/>
    </row>
    <row r="26" spans="1:17" ht="15" x14ac:dyDescent="0.25">
      <c r="A26" s="88">
        <v>41102009</v>
      </c>
      <c r="B26" s="90" t="s">
        <v>240</v>
      </c>
      <c r="C26" s="176">
        <f t="shared" si="1"/>
        <v>0</v>
      </c>
      <c r="D26" s="179"/>
      <c r="E26" s="176"/>
      <c r="F26" s="176"/>
      <c r="G26" s="176"/>
      <c r="H26" s="176"/>
      <c r="I26" s="176"/>
      <c r="J26" s="176"/>
      <c r="O26" s="86"/>
      <c r="Q26" s="86"/>
    </row>
    <row r="27" spans="1:17" ht="15" x14ac:dyDescent="0.25">
      <c r="A27" s="88">
        <v>41102010</v>
      </c>
      <c r="B27" s="90" t="s">
        <v>241</v>
      </c>
      <c r="C27" s="176">
        <f t="shared" si="1"/>
        <v>74294</v>
      </c>
      <c r="D27" s="179">
        <v>74294</v>
      </c>
      <c r="E27" s="176"/>
      <c r="F27" s="176"/>
      <c r="G27" s="176"/>
      <c r="H27" s="176"/>
      <c r="I27" s="176"/>
      <c r="J27" s="176"/>
      <c r="O27" s="86"/>
      <c r="Q27" s="86"/>
    </row>
    <row r="28" spans="1:17" ht="15" x14ac:dyDescent="0.25">
      <c r="A28" s="88">
        <v>41102011</v>
      </c>
      <c r="B28" s="90" t="s">
        <v>242</v>
      </c>
      <c r="C28" s="176">
        <f t="shared" si="1"/>
        <v>0</v>
      </c>
      <c r="D28" s="179"/>
      <c r="E28" s="176"/>
      <c r="F28" s="176"/>
      <c r="G28" s="176"/>
      <c r="H28" s="176"/>
      <c r="I28" s="176"/>
      <c r="J28" s="176"/>
      <c r="O28" s="86"/>
      <c r="Q28" s="86"/>
    </row>
    <row r="29" spans="1:17" ht="15" x14ac:dyDescent="0.25">
      <c r="A29" s="88">
        <v>41102012</v>
      </c>
      <c r="B29" s="90" t="s">
        <v>243</v>
      </c>
      <c r="C29" s="176">
        <f t="shared" si="1"/>
        <v>0</v>
      </c>
      <c r="D29" s="179"/>
      <c r="E29" s="176"/>
      <c r="F29" s="176"/>
      <c r="G29" s="176"/>
      <c r="H29" s="176"/>
      <c r="I29" s="176"/>
      <c r="J29" s="176"/>
      <c r="O29" s="86"/>
      <c r="Q29" s="86"/>
    </row>
    <row r="30" spans="1:17" ht="15" x14ac:dyDescent="0.25">
      <c r="A30" s="88">
        <v>41102013</v>
      </c>
      <c r="B30" s="90" t="s">
        <v>244</v>
      </c>
      <c r="C30" s="176">
        <f t="shared" si="1"/>
        <v>600</v>
      </c>
      <c r="D30" s="179">
        <v>600</v>
      </c>
      <c r="E30" s="176"/>
      <c r="F30" s="176"/>
      <c r="G30" s="176"/>
      <c r="H30" s="176"/>
      <c r="I30" s="176"/>
      <c r="J30" s="176"/>
      <c r="O30" s="86"/>
      <c r="Q30" s="86"/>
    </row>
    <row r="31" spans="1:17" ht="15" x14ac:dyDescent="0.25">
      <c r="A31" s="88">
        <v>41102014</v>
      </c>
      <c r="B31" s="90" t="s">
        <v>245</v>
      </c>
      <c r="C31" s="176">
        <f t="shared" si="1"/>
        <v>0</v>
      </c>
      <c r="D31" s="179"/>
      <c r="E31" s="176"/>
      <c r="F31" s="176"/>
      <c r="G31" s="176"/>
      <c r="H31" s="176"/>
      <c r="I31" s="176"/>
      <c r="J31" s="176"/>
      <c r="O31" s="86"/>
      <c r="Q31" s="86"/>
    </row>
    <row r="32" spans="1:17" ht="15" x14ac:dyDescent="0.25">
      <c r="A32" s="88">
        <v>41102015</v>
      </c>
      <c r="B32" s="90" t="s">
        <v>246</v>
      </c>
      <c r="C32" s="176">
        <f t="shared" si="1"/>
        <v>0</v>
      </c>
      <c r="D32" s="179"/>
      <c r="E32" s="176"/>
      <c r="F32" s="176"/>
      <c r="G32" s="176"/>
      <c r="H32" s="176"/>
      <c r="I32" s="176"/>
      <c r="J32" s="176"/>
      <c r="O32" s="86"/>
      <c r="Q32" s="86"/>
    </row>
    <row r="33" spans="1:17" ht="15" x14ac:dyDescent="0.25">
      <c r="A33" s="88">
        <v>41102016</v>
      </c>
      <c r="B33" s="90" t="s">
        <v>247</v>
      </c>
      <c r="C33" s="176">
        <f t="shared" si="1"/>
        <v>0</v>
      </c>
      <c r="D33" s="179"/>
      <c r="E33" s="176"/>
      <c r="F33" s="176"/>
      <c r="G33" s="176"/>
      <c r="H33" s="176"/>
      <c r="I33" s="176"/>
      <c r="J33" s="176"/>
      <c r="O33" s="86"/>
      <c r="Q33" s="86"/>
    </row>
    <row r="34" spans="1:17" ht="15" x14ac:dyDescent="0.25">
      <c r="A34" s="88">
        <v>41102017</v>
      </c>
      <c r="B34" s="90" t="s">
        <v>248</v>
      </c>
      <c r="C34" s="176">
        <f t="shared" si="1"/>
        <v>0</v>
      </c>
      <c r="D34" s="179"/>
      <c r="E34" s="176"/>
      <c r="F34" s="176"/>
      <c r="G34" s="176"/>
      <c r="H34" s="176"/>
      <c r="I34" s="176"/>
      <c r="J34" s="176"/>
      <c r="O34" s="86"/>
      <c r="Q34" s="86"/>
    </row>
    <row r="35" spans="1:17" ht="15" x14ac:dyDescent="0.25">
      <c r="A35" s="88">
        <v>41102018</v>
      </c>
      <c r="B35" s="90" t="s">
        <v>249</v>
      </c>
      <c r="C35" s="176">
        <f t="shared" si="1"/>
        <v>0</v>
      </c>
      <c r="D35" s="179"/>
      <c r="E35" s="176"/>
      <c r="F35" s="176"/>
      <c r="G35" s="176"/>
      <c r="H35" s="176"/>
      <c r="I35" s="176"/>
      <c r="J35" s="176"/>
      <c r="O35" s="86"/>
      <c r="Q35" s="86"/>
    </row>
    <row r="36" spans="1:17" ht="15" x14ac:dyDescent="0.25">
      <c r="A36" s="88">
        <v>41102019</v>
      </c>
      <c r="B36" s="90" t="s">
        <v>250</v>
      </c>
      <c r="C36" s="176">
        <f t="shared" si="1"/>
        <v>0</v>
      </c>
      <c r="D36" s="179"/>
      <c r="E36" s="176"/>
      <c r="F36" s="176"/>
      <c r="G36" s="176"/>
      <c r="H36" s="176"/>
      <c r="I36" s="176"/>
      <c r="J36" s="176"/>
      <c r="O36" s="86"/>
      <c r="Q36" s="86"/>
    </row>
    <row r="37" spans="1:17" ht="15" x14ac:dyDescent="0.25">
      <c r="A37" s="88">
        <v>41102020</v>
      </c>
      <c r="B37" s="90" t="s">
        <v>251</v>
      </c>
      <c r="C37" s="176">
        <f t="shared" si="1"/>
        <v>0</v>
      </c>
      <c r="D37" s="179"/>
      <c r="E37" s="176"/>
      <c r="F37" s="176"/>
      <c r="G37" s="176"/>
      <c r="H37" s="176"/>
      <c r="I37" s="176"/>
      <c r="J37" s="176"/>
      <c r="O37" s="86"/>
      <c r="Q37" s="86"/>
    </row>
    <row r="38" spans="1:17" ht="18.75" x14ac:dyDescent="0.3">
      <c r="A38" s="87">
        <v>412</v>
      </c>
      <c r="B38" s="89" t="s">
        <v>8</v>
      </c>
      <c r="C38" s="176">
        <f t="shared" si="1"/>
        <v>0</v>
      </c>
      <c r="D38" s="178"/>
      <c r="E38" s="179"/>
      <c r="F38" s="176"/>
      <c r="G38" s="176"/>
      <c r="H38" s="176"/>
      <c r="I38" s="176"/>
      <c r="J38" s="176"/>
      <c r="O38" s="86"/>
      <c r="Q38" s="86"/>
    </row>
    <row r="39" spans="1:17" ht="15" x14ac:dyDescent="0.25">
      <c r="A39" s="89">
        <v>41201</v>
      </c>
      <c r="B39" s="89" t="s">
        <v>9</v>
      </c>
      <c r="C39" s="176">
        <f t="shared" si="1"/>
        <v>0</v>
      </c>
      <c r="D39" s="179"/>
      <c r="E39" s="176"/>
      <c r="F39" s="179"/>
      <c r="G39" s="176"/>
      <c r="H39" s="176"/>
      <c r="I39" s="176"/>
      <c r="J39" s="176"/>
      <c r="O39" s="86"/>
      <c r="Q39" s="86"/>
    </row>
    <row r="40" spans="1:17" ht="15" x14ac:dyDescent="0.25">
      <c r="A40" s="88">
        <v>41201001</v>
      </c>
      <c r="B40" s="90" t="s">
        <v>252</v>
      </c>
      <c r="C40" s="176">
        <f t="shared" si="1"/>
        <v>95</v>
      </c>
      <c r="D40" s="179">
        <v>95</v>
      </c>
      <c r="E40" s="176"/>
      <c r="F40" s="179"/>
      <c r="G40" s="176"/>
      <c r="H40" s="176"/>
      <c r="I40" s="176"/>
      <c r="J40" s="176"/>
      <c r="O40" s="86"/>
      <c r="Q40" s="86"/>
    </row>
    <row r="41" spans="1:17" ht="15" x14ac:dyDescent="0.25">
      <c r="A41" s="88">
        <v>41201002</v>
      </c>
      <c r="B41" s="90" t="s">
        <v>253</v>
      </c>
      <c r="C41" s="176">
        <f t="shared" si="1"/>
        <v>130</v>
      </c>
      <c r="D41" s="179">
        <v>130</v>
      </c>
      <c r="E41" s="176"/>
      <c r="F41" s="179"/>
      <c r="G41" s="176"/>
      <c r="H41" s="176"/>
      <c r="I41" s="176"/>
      <c r="J41" s="176"/>
      <c r="O41" s="86"/>
      <c r="Q41" s="86"/>
    </row>
    <row r="42" spans="1:17" ht="15" x14ac:dyDescent="0.25">
      <c r="A42" s="88">
        <v>41201003</v>
      </c>
      <c r="B42" s="90" t="s">
        <v>254</v>
      </c>
      <c r="C42" s="176">
        <f t="shared" si="1"/>
        <v>1761</v>
      </c>
      <c r="D42" s="179"/>
      <c r="E42" s="176"/>
      <c r="F42" s="179">
        <v>1761</v>
      </c>
      <c r="G42" s="176"/>
      <c r="H42" s="176"/>
      <c r="I42" s="176"/>
      <c r="J42" s="176"/>
      <c r="O42" s="86"/>
      <c r="Q42" s="86"/>
    </row>
    <row r="43" spans="1:17" ht="15" x14ac:dyDescent="0.25">
      <c r="A43" s="88">
        <v>41201004</v>
      </c>
      <c r="B43" s="90" t="s">
        <v>255</v>
      </c>
      <c r="C43" s="176">
        <f t="shared" si="1"/>
        <v>5752</v>
      </c>
      <c r="D43" s="179"/>
      <c r="E43" s="176"/>
      <c r="F43" s="179">
        <v>5752</v>
      </c>
      <c r="G43" s="176"/>
      <c r="H43" s="176"/>
      <c r="I43" s="176"/>
      <c r="J43" s="176"/>
      <c r="O43" s="86"/>
      <c r="Q43" s="86"/>
    </row>
    <row r="44" spans="1:17" ht="15" x14ac:dyDescent="0.25">
      <c r="A44" s="88">
        <v>41201005</v>
      </c>
      <c r="B44" s="90" t="s">
        <v>256</v>
      </c>
      <c r="C44" s="176">
        <f t="shared" si="1"/>
        <v>0</v>
      </c>
      <c r="D44" s="179"/>
      <c r="E44" s="176"/>
      <c r="F44" s="179"/>
      <c r="G44" s="176"/>
      <c r="H44" s="176"/>
      <c r="I44" s="176"/>
      <c r="J44" s="176"/>
      <c r="O44" s="86"/>
      <c r="Q44" s="86"/>
    </row>
    <row r="45" spans="1:17" ht="15" x14ac:dyDescent="0.25">
      <c r="A45" s="88">
        <v>41201006</v>
      </c>
      <c r="B45" s="90" t="s">
        <v>257</v>
      </c>
      <c r="C45" s="176">
        <f t="shared" si="1"/>
        <v>0</v>
      </c>
      <c r="D45" s="179"/>
      <c r="E45" s="176"/>
      <c r="F45" s="179"/>
      <c r="G45" s="176"/>
      <c r="H45" s="176"/>
      <c r="I45" s="176"/>
      <c r="J45" s="176"/>
      <c r="O45" s="86"/>
      <c r="Q45" s="86"/>
    </row>
    <row r="46" spans="1:17" ht="15" x14ac:dyDescent="0.25">
      <c r="A46" s="88">
        <v>41201007</v>
      </c>
      <c r="B46" s="90" t="s">
        <v>258</v>
      </c>
      <c r="C46" s="176">
        <f t="shared" si="1"/>
        <v>0</v>
      </c>
      <c r="D46" s="179"/>
      <c r="E46" s="176"/>
      <c r="F46" s="179"/>
      <c r="G46" s="176"/>
      <c r="H46" s="176"/>
      <c r="I46" s="176"/>
      <c r="J46" s="176"/>
      <c r="O46" s="86"/>
      <c r="Q46" s="86"/>
    </row>
    <row r="47" spans="1:17" ht="15" x14ac:dyDescent="0.25">
      <c r="A47" s="88">
        <v>41201008</v>
      </c>
      <c r="B47" s="90" t="s">
        <v>259</v>
      </c>
      <c r="C47" s="176">
        <f t="shared" si="1"/>
        <v>0</v>
      </c>
      <c r="D47" s="179"/>
      <c r="E47" s="176"/>
      <c r="F47" s="179"/>
      <c r="G47" s="176"/>
      <c r="H47" s="176"/>
      <c r="I47" s="176"/>
      <c r="J47" s="176"/>
      <c r="O47" s="86"/>
      <c r="Q47" s="86"/>
    </row>
    <row r="48" spans="1:17" ht="15" x14ac:dyDescent="0.25">
      <c r="A48" s="88">
        <v>41201009</v>
      </c>
      <c r="B48" s="90" t="s">
        <v>260</v>
      </c>
      <c r="C48" s="176">
        <f t="shared" si="1"/>
        <v>13068</v>
      </c>
      <c r="D48" s="179">
        <f>[1]ورقة1!$G$121+[1]ورقة1!$G$122+[1]ورقة1!$G$123</f>
        <v>13068</v>
      </c>
      <c r="E48" s="176"/>
      <c r="F48" s="179"/>
      <c r="G48" s="176"/>
      <c r="H48" s="176"/>
      <c r="I48" s="176"/>
      <c r="J48" s="176"/>
      <c r="O48" s="86"/>
      <c r="Q48" s="86"/>
    </row>
    <row r="49" spans="1:17" ht="15" x14ac:dyDescent="0.25">
      <c r="A49" s="89">
        <v>41202</v>
      </c>
      <c r="B49" s="89" t="s">
        <v>10</v>
      </c>
      <c r="C49" s="176">
        <f t="shared" si="1"/>
        <v>0</v>
      </c>
      <c r="D49" s="179"/>
      <c r="E49" s="176"/>
      <c r="F49" s="179"/>
      <c r="G49" s="176"/>
      <c r="H49" s="176"/>
      <c r="I49" s="176"/>
      <c r="J49" s="176"/>
      <c r="O49" s="86"/>
      <c r="Q49" s="86"/>
    </row>
    <row r="50" spans="1:17" ht="15" x14ac:dyDescent="0.25">
      <c r="A50" s="88">
        <v>41202001</v>
      </c>
      <c r="B50" s="90" t="s">
        <v>261</v>
      </c>
      <c r="C50" s="176">
        <f t="shared" si="1"/>
        <v>0</v>
      </c>
      <c r="D50" s="176"/>
      <c r="E50" s="176"/>
      <c r="F50" s="179"/>
      <c r="G50" s="176"/>
      <c r="H50" s="176"/>
      <c r="I50" s="176"/>
      <c r="J50" s="176"/>
      <c r="O50" s="86"/>
      <c r="Q50" s="86"/>
    </row>
    <row r="51" spans="1:17" ht="15" x14ac:dyDescent="0.25">
      <c r="A51" s="88">
        <v>4120200101</v>
      </c>
      <c r="B51" s="90" t="s">
        <v>261</v>
      </c>
      <c r="C51" s="176">
        <f t="shared" si="1"/>
        <v>0</v>
      </c>
      <c r="D51" s="176"/>
      <c r="E51" s="176"/>
      <c r="F51" s="179"/>
      <c r="G51" s="176"/>
      <c r="H51" s="176"/>
      <c r="I51" s="176"/>
      <c r="J51" s="176"/>
      <c r="O51" s="86"/>
      <c r="Q51" s="86"/>
    </row>
    <row r="52" spans="1:17" ht="15" x14ac:dyDescent="0.25">
      <c r="A52" s="88">
        <v>41202002</v>
      </c>
      <c r="B52" s="90" t="s">
        <v>262</v>
      </c>
      <c r="C52" s="176">
        <f t="shared" si="1"/>
        <v>0</v>
      </c>
      <c r="D52" s="176"/>
      <c r="E52" s="176"/>
      <c r="F52" s="179"/>
      <c r="G52" s="176"/>
      <c r="H52" s="176"/>
      <c r="I52" s="176"/>
      <c r="J52" s="176"/>
      <c r="O52" s="86"/>
      <c r="Q52" s="86"/>
    </row>
    <row r="53" spans="1:17" ht="15" x14ac:dyDescent="0.25">
      <c r="A53" s="88">
        <v>4120200201</v>
      </c>
      <c r="B53" s="90" t="s">
        <v>262</v>
      </c>
      <c r="C53" s="176">
        <f t="shared" si="1"/>
        <v>0</v>
      </c>
      <c r="D53" s="176"/>
      <c r="E53" s="176"/>
      <c r="F53" s="179"/>
      <c r="G53" s="176"/>
      <c r="H53" s="176"/>
      <c r="I53" s="176"/>
      <c r="J53" s="176"/>
      <c r="O53" s="86"/>
      <c r="Q53" s="86"/>
    </row>
    <row r="54" spans="1:17" ht="15" x14ac:dyDescent="0.25">
      <c r="A54" s="88">
        <v>4120200202</v>
      </c>
      <c r="B54" s="92" t="s">
        <v>263</v>
      </c>
      <c r="C54" s="176">
        <f t="shared" si="1"/>
        <v>0</v>
      </c>
      <c r="D54" s="176"/>
      <c r="E54" s="176"/>
      <c r="F54" s="179"/>
      <c r="G54" s="176"/>
      <c r="H54" s="176"/>
      <c r="I54" s="176"/>
      <c r="J54" s="176"/>
      <c r="O54" s="86"/>
      <c r="Q54" s="86"/>
    </row>
    <row r="55" spans="1:17" ht="15" x14ac:dyDescent="0.25">
      <c r="A55" s="88">
        <v>4120200203</v>
      </c>
      <c r="B55" s="92" t="s">
        <v>264</v>
      </c>
      <c r="C55" s="176">
        <f t="shared" si="1"/>
        <v>0</v>
      </c>
      <c r="D55" s="176"/>
      <c r="E55" s="176"/>
      <c r="F55" s="179"/>
      <c r="G55" s="176"/>
      <c r="H55" s="176"/>
      <c r="I55" s="176"/>
      <c r="J55" s="176"/>
      <c r="O55" s="86"/>
      <c r="Q55" s="86"/>
    </row>
    <row r="56" spans="1:17" ht="15" x14ac:dyDescent="0.25">
      <c r="A56" s="88">
        <v>4120200204</v>
      </c>
      <c r="B56" s="92" t="s">
        <v>265</v>
      </c>
      <c r="C56" s="176">
        <f t="shared" si="1"/>
        <v>0</v>
      </c>
      <c r="D56" s="176"/>
      <c r="E56" s="176"/>
      <c r="F56" s="179"/>
      <c r="G56" s="176"/>
      <c r="H56" s="176"/>
      <c r="I56" s="176"/>
      <c r="J56" s="176"/>
      <c r="O56" s="86"/>
      <c r="Q56" s="86"/>
    </row>
    <row r="57" spans="1:17" ht="15" x14ac:dyDescent="0.25">
      <c r="A57" s="88">
        <v>4120200205</v>
      </c>
      <c r="B57" s="92" t="s">
        <v>266</v>
      </c>
      <c r="C57" s="176">
        <f t="shared" si="1"/>
        <v>0</v>
      </c>
      <c r="D57" s="176"/>
      <c r="E57" s="176"/>
      <c r="F57" s="179"/>
      <c r="G57" s="176"/>
      <c r="H57" s="176"/>
      <c r="I57" s="176"/>
      <c r="J57" s="176"/>
      <c r="O57" s="86"/>
      <c r="Q57" s="86"/>
    </row>
    <row r="58" spans="1:17" ht="15" x14ac:dyDescent="0.25">
      <c r="A58" s="88">
        <v>4120200206</v>
      </c>
      <c r="B58" s="92" t="s">
        <v>267</v>
      </c>
      <c r="C58" s="176">
        <f t="shared" si="1"/>
        <v>0</v>
      </c>
      <c r="D58" s="176"/>
      <c r="E58" s="176"/>
      <c r="F58" s="179"/>
      <c r="G58" s="176"/>
      <c r="H58" s="176"/>
      <c r="I58" s="176"/>
      <c r="J58" s="176"/>
      <c r="O58" s="86"/>
      <c r="Q58" s="86"/>
    </row>
    <row r="59" spans="1:17" ht="15" x14ac:dyDescent="0.25">
      <c r="A59" s="88">
        <v>41202003</v>
      </c>
      <c r="B59" s="90" t="s">
        <v>268</v>
      </c>
      <c r="C59" s="176">
        <f t="shared" si="1"/>
        <v>0</v>
      </c>
      <c r="D59" s="176"/>
      <c r="E59" s="176"/>
      <c r="F59" s="179"/>
      <c r="G59" s="176"/>
      <c r="H59" s="176"/>
      <c r="I59" s="176"/>
      <c r="J59" s="176"/>
      <c r="O59" s="86"/>
      <c r="Q59" s="86"/>
    </row>
    <row r="60" spans="1:17" ht="15" x14ac:dyDescent="0.25">
      <c r="A60" s="88">
        <v>4120200301</v>
      </c>
      <c r="B60" s="90" t="s">
        <v>268</v>
      </c>
      <c r="C60" s="176">
        <f t="shared" si="1"/>
        <v>0</v>
      </c>
      <c r="D60" s="176"/>
      <c r="E60" s="176"/>
      <c r="F60" s="179"/>
      <c r="G60" s="176"/>
      <c r="H60" s="176"/>
      <c r="I60" s="176"/>
      <c r="J60" s="176"/>
      <c r="O60" s="86"/>
      <c r="Q60" s="86"/>
    </row>
    <row r="61" spans="1:17" ht="15" x14ac:dyDescent="0.25">
      <c r="A61" s="88">
        <v>4120200302</v>
      </c>
      <c r="B61" s="92" t="s">
        <v>269</v>
      </c>
      <c r="C61" s="176">
        <f t="shared" si="1"/>
        <v>0</v>
      </c>
      <c r="D61" s="176"/>
      <c r="E61" s="176"/>
      <c r="F61" s="179"/>
      <c r="G61" s="176"/>
      <c r="H61" s="176"/>
      <c r="I61" s="176"/>
      <c r="J61" s="176"/>
      <c r="O61" s="86"/>
      <c r="Q61" s="86"/>
    </row>
    <row r="62" spans="1:17" ht="15" x14ac:dyDescent="0.25">
      <c r="A62" s="88">
        <v>4120200303</v>
      </c>
      <c r="B62" s="92" t="s">
        <v>270</v>
      </c>
      <c r="C62" s="176">
        <f t="shared" si="1"/>
        <v>0</v>
      </c>
      <c r="D62" s="176"/>
      <c r="E62" s="176"/>
      <c r="F62" s="179"/>
      <c r="G62" s="176"/>
      <c r="H62" s="176"/>
      <c r="I62" s="176"/>
      <c r="J62" s="176"/>
      <c r="O62" s="86"/>
      <c r="Q62" s="86"/>
    </row>
    <row r="63" spans="1:17" ht="15" x14ac:dyDescent="0.25">
      <c r="A63" s="88">
        <v>4120200304</v>
      </c>
      <c r="B63" s="92" t="s">
        <v>271</v>
      </c>
      <c r="C63" s="176">
        <f t="shared" si="1"/>
        <v>0</v>
      </c>
      <c r="D63" s="176"/>
      <c r="E63" s="176"/>
      <c r="F63" s="179"/>
      <c r="G63" s="176"/>
      <c r="H63" s="176"/>
      <c r="I63" s="176"/>
      <c r="J63" s="176"/>
      <c r="O63" s="86"/>
      <c r="Q63" s="86"/>
    </row>
    <row r="64" spans="1:17" ht="15" x14ac:dyDescent="0.25">
      <c r="A64" s="88">
        <v>4120200305</v>
      </c>
      <c r="B64" s="92" t="s">
        <v>272</v>
      </c>
      <c r="C64" s="176">
        <f t="shared" si="1"/>
        <v>0</v>
      </c>
      <c r="D64" s="176"/>
      <c r="E64" s="176"/>
      <c r="F64" s="179"/>
      <c r="G64" s="176"/>
      <c r="H64" s="176"/>
      <c r="I64" s="176"/>
      <c r="J64" s="176"/>
      <c r="O64" s="86"/>
      <c r="Q64" s="86"/>
    </row>
    <row r="65" spans="1:17" ht="15" x14ac:dyDescent="0.25">
      <c r="A65" s="88">
        <v>4120200306</v>
      </c>
      <c r="B65" s="92" t="s">
        <v>273</v>
      </c>
      <c r="C65" s="176">
        <f t="shared" si="1"/>
        <v>0</v>
      </c>
      <c r="D65" s="176"/>
      <c r="E65" s="176"/>
      <c r="F65" s="179"/>
      <c r="G65" s="176"/>
      <c r="H65" s="176"/>
      <c r="I65" s="176"/>
      <c r="J65" s="176"/>
      <c r="O65" s="86"/>
      <c r="Q65" s="86"/>
    </row>
    <row r="66" spans="1:17" ht="15" x14ac:dyDescent="0.25">
      <c r="A66" s="88">
        <v>41202004</v>
      </c>
      <c r="B66" s="90" t="s">
        <v>274</v>
      </c>
      <c r="C66" s="176">
        <f t="shared" si="1"/>
        <v>0</v>
      </c>
      <c r="D66" s="176"/>
      <c r="E66" s="176"/>
      <c r="F66" s="179"/>
      <c r="G66" s="176"/>
      <c r="H66" s="176"/>
      <c r="I66" s="176"/>
      <c r="J66" s="176"/>
      <c r="O66" s="86"/>
      <c r="Q66" s="86"/>
    </row>
    <row r="67" spans="1:17" ht="15" x14ac:dyDescent="0.25">
      <c r="A67" s="88">
        <v>4120200401</v>
      </c>
      <c r="B67" s="90" t="s">
        <v>274</v>
      </c>
      <c r="C67" s="176">
        <f t="shared" si="1"/>
        <v>0</v>
      </c>
      <c r="D67" s="176"/>
      <c r="E67" s="176"/>
      <c r="F67" s="179"/>
      <c r="G67" s="176"/>
      <c r="H67" s="176"/>
      <c r="I67" s="176"/>
      <c r="J67" s="176"/>
      <c r="O67" s="86"/>
      <c r="Q67" s="86"/>
    </row>
    <row r="68" spans="1:17" ht="15" x14ac:dyDescent="0.25">
      <c r="A68" s="88">
        <v>4120200402</v>
      </c>
      <c r="B68" s="92" t="s">
        <v>275</v>
      </c>
      <c r="C68" s="176">
        <f t="shared" si="1"/>
        <v>220</v>
      </c>
      <c r="D68" s="176">
        <f>[1]ورقة1!$G$126</f>
        <v>220</v>
      </c>
      <c r="E68" s="176"/>
      <c r="F68" s="179"/>
      <c r="G68" s="176"/>
      <c r="H68" s="176"/>
      <c r="I68" s="176"/>
      <c r="J68" s="176"/>
      <c r="O68" s="86"/>
      <c r="Q68" s="86"/>
    </row>
    <row r="69" spans="1:17" ht="15" x14ac:dyDescent="0.25">
      <c r="A69" s="88">
        <v>4120200403</v>
      </c>
      <c r="B69" s="92" t="s">
        <v>276</v>
      </c>
      <c r="C69" s="176">
        <f t="shared" si="1"/>
        <v>0</v>
      </c>
      <c r="D69" s="176"/>
      <c r="E69" s="176"/>
      <c r="F69" s="179"/>
      <c r="G69" s="176"/>
      <c r="H69" s="176"/>
      <c r="I69" s="176"/>
      <c r="J69" s="176"/>
      <c r="O69" s="86"/>
      <c r="Q69" s="86"/>
    </row>
    <row r="70" spans="1:17" ht="15" x14ac:dyDescent="0.25">
      <c r="A70" s="88">
        <v>4120200404</v>
      </c>
      <c r="B70" s="92" t="s">
        <v>277</v>
      </c>
      <c r="C70" s="176">
        <f t="shared" si="1"/>
        <v>0</v>
      </c>
      <c r="D70" s="176"/>
      <c r="E70" s="176"/>
      <c r="F70" s="179"/>
      <c r="G70" s="176"/>
      <c r="H70" s="176"/>
      <c r="I70" s="176"/>
      <c r="J70" s="176"/>
      <c r="O70" s="86"/>
      <c r="Q70" s="86"/>
    </row>
    <row r="71" spans="1:17" ht="15" x14ac:dyDescent="0.25">
      <c r="A71" s="88">
        <v>4120200405</v>
      </c>
      <c r="B71" s="92" t="s">
        <v>278</v>
      </c>
      <c r="C71" s="176">
        <f t="shared" si="1"/>
        <v>352</v>
      </c>
      <c r="D71" s="176">
        <f>[1]ورقة1!$G$127</f>
        <v>352</v>
      </c>
      <c r="E71" s="176"/>
      <c r="F71" s="179"/>
      <c r="G71" s="176"/>
      <c r="H71" s="176"/>
      <c r="I71" s="176"/>
      <c r="J71" s="176"/>
      <c r="O71" s="86"/>
      <c r="Q71" s="86"/>
    </row>
    <row r="72" spans="1:17" ht="15" x14ac:dyDescent="0.25">
      <c r="A72" s="88">
        <v>41202005</v>
      </c>
      <c r="B72" s="90" t="s">
        <v>279</v>
      </c>
      <c r="C72" s="176">
        <f t="shared" ref="C72:C135" si="2">D72+E72+F72+G72+H72+I72+J72</f>
        <v>0</v>
      </c>
      <c r="D72" s="176"/>
      <c r="E72" s="176"/>
      <c r="F72" s="179"/>
      <c r="G72" s="176"/>
      <c r="H72" s="176"/>
      <c r="I72" s="176"/>
      <c r="J72" s="176"/>
      <c r="O72" s="86"/>
      <c r="Q72" s="86"/>
    </row>
    <row r="73" spans="1:17" ht="15" x14ac:dyDescent="0.25">
      <c r="A73" s="88">
        <v>4120200501</v>
      </c>
      <c r="B73" s="90" t="s">
        <v>279</v>
      </c>
      <c r="C73" s="176">
        <f t="shared" si="2"/>
        <v>0</v>
      </c>
      <c r="D73" s="176"/>
      <c r="E73" s="176"/>
      <c r="F73" s="179"/>
      <c r="G73" s="176"/>
      <c r="H73" s="176"/>
      <c r="I73" s="176"/>
      <c r="J73" s="176"/>
      <c r="O73" s="86"/>
      <c r="Q73" s="86"/>
    </row>
    <row r="74" spans="1:17" ht="15" x14ac:dyDescent="0.25">
      <c r="A74" s="88">
        <v>41202006</v>
      </c>
      <c r="B74" s="90" t="s">
        <v>280</v>
      </c>
      <c r="C74" s="176">
        <f t="shared" si="2"/>
        <v>0</v>
      </c>
      <c r="D74" s="176"/>
      <c r="E74" s="176"/>
      <c r="F74" s="179"/>
      <c r="G74" s="176"/>
      <c r="H74" s="176"/>
      <c r="I74" s="176"/>
      <c r="J74" s="176"/>
      <c r="O74" s="86"/>
      <c r="Q74" s="86"/>
    </row>
    <row r="75" spans="1:17" ht="15" x14ac:dyDescent="0.25">
      <c r="A75" s="88">
        <v>4120200601</v>
      </c>
      <c r="B75" s="90" t="s">
        <v>280</v>
      </c>
      <c r="C75" s="176">
        <f t="shared" si="2"/>
        <v>0</v>
      </c>
      <c r="D75" s="176"/>
      <c r="E75" s="176"/>
      <c r="F75" s="179"/>
      <c r="G75" s="176"/>
      <c r="H75" s="176"/>
      <c r="I75" s="176"/>
      <c r="J75" s="176"/>
      <c r="O75" s="86"/>
      <c r="Q75" s="86"/>
    </row>
    <row r="76" spans="1:17" ht="15" x14ac:dyDescent="0.25">
      <c r="A76" s="88">
        <v>41202007</v>
      </c>
      <c r="B76" s="90" t="s">
        <v>281</v>
      </c>
      <c r="C76" s="176">
        <f t="shared" si="2"/>
        <v>0</v>
      </c>
      <c r="D76" s="176"/>
      <c r="E76" s="176"/>
      <c r="F76" s="179"/>
      <c r="G76" s="176"/>
      <c r="H76" s="176"/>
      <c r="I76" s="176"/>
      <c r="J76" s="176"/>
      <c r="O76" s="86"/>
      <c r="Q76" s="86"/>
    </row>
    <row r="77" spans="1:17" ht="15" x14ac:dyDescent="0.25">
      <c r="A77" s="88">
        <v>4120200701</v>
      </c>
      <c r="B77" s="90" t="s">
        <v>281</v>
      </c>
      <c r="C77" s="176">
        <f t="shared" si="2"/>
        <v>0</v>
      </c>
      <c r="D77" s="176"/>
      <c r="E77" s="176"/>
      <c r="F77" s="179"/>
      <c r="G77" s="176"/>
      <c r="H77" s="176"/>
      <c r="I77" s="176"/>
      <c r="J77" s="176"/>
      <c r="O77" s="86"/>
      <c r="Q77" s="86"/>
    </row>
    <row r="78" spans="1:17" ht="15" x14ac:dyDescent="0.25">
      <c r="A78" s="88">
        <v>41202008</v>
      </c>
      <c r="B78" s="90" t="s">
        <v>282</v>
      </c>
      <c r="C78" s="176">
        <f t="shared" si="2"/>
        <v>0</v>
      </c>
      <c r="D78" s="176"/>
      <c r="E78" s="176"/>
      <c r="F78" s="179"/>
      <c r="G78" s="176"/>
      <c r="H78" s="176"/>
      <c r="I78" s="176"/>
      <c r="J78" s="176"/>
      <c r="O78" s="86"/>
      <c r="Q78" s="86"/>
    </row>
    <row r="79" spans="1:17" ht="15" x14ac:dyDescent="0.25">
      <c r="A79" s="88">
        <v>4120200801</v>
      </c>
      <c r="B79" s="90" t="s">
        <v>282</v>
      </c>
      <c r="C79" s="176">
        <f t="shared" si="2"/>
        <v>0</v>
      </c>
      <c r="D79" s="176"/>
      <c r="E79" s="176"/>
      <c r="F79" s="179"/>
      <c r="G79" s="176"/>
      <c r="H79" s="176"/>
      <c r="I79" s="176"/>
      <c r="J79" s="176"/>
      <c r="O79" s="86"/>
      <c r="Q79" s="86"/>
    </row>
    <row r="80" spans="1:17" ht="15" x14ac:dyDescent="0.25">
      <c r="A80" s="88">
        <v>41202009</v>
      </c>
      <c r="B80" s="90" t="s">
        <v>283</v>
      </c>
      <c r="C80" s="176">
        <f t="shared" si="2"/>
        <v>0</v>
      </c>
      <c r="D80" s="176"/>
      <c r="E80" s="176"/>
      <c r="F80" s="179"/>
      <c r="G80" s="176"/>
      <c r="H80" s="176"/>
      <c r="I80" s="176"/>
      <c r="J80" s="176"/>
      <c r="O80" s="86"/>
      <c r="Q80" s="86"/>
    </row>
    <row r="81" spans="1:17" ht="15" x14ac:dyDescent="0.25">
      <c r="A81" s="88">
        <v>4120200901</v>
      </c>
      <c r="B81" s="90" t="s">
        <v>283</v>
      </c>
      <c r="C81" s="176">
        <f t="shared" si="2"/>
        <v>0</v>
      </c>
      <c r="D81" s="176"/>
      <c r="E81" s="176"/>
      <c r="F81" s="179"/>
      <c r="G81" s="176"/>
      <c r="H81" s="176"/>
      <c r="I81" s="176"/>
      <c r="J81" s="176"/>
      <c r="O81" s="86"/>
      <c r="Q81" s="86"/>
    </row>
    <row r="82" spans="1:17" ht="15" x14ac:dyDescent="0.25">
      <c r="A82" s="88">
        <v>41202010</v>
      </c>
      <c r="B82" s="90" t="s">
        <v>284</v>
      </c>
      <c r="C82" s="176">
        <f t="shared" si="2"/>
        <v>0</v>
      </c>
      <c r="D82" s="176"/>
      <c r="E82" s="176"/>
      <c r="F82" s="179"/>
      <c r="G82" s="176"/>
      <c r="H82" s="176"/>
      <c r="I82" s="176"/>
      <c r="J82" s="176"/>
      <c r="O82" s="86"/>
      <c r="Q82" s="86"/>
    </row>
    <row r="83" spans="1:17" ht="15" x14ac:dyDescent="0.25">
      <c r="A83" s="88">
        <v>4120201001</v>
      </c>
      <c r="B83" s="90" t="s">
        <v>284</v>
      </c>
      <c r="C83" s="176">
        <f t="shared" si="2"/>
        <v>0</v>
      </c>
      <c r="D83" s="176"/>
      <c r="E83" s="176"/>
      <c r="F83" s="179"/>
      <c r="G83" s="176"/>
      <c r="H83" s="176"/>
      <c r="I83" s="176"/>
      <c r="J83" s="176"/>
      <c r="O83" s="86"/>
      <c r="Q83" s="86"/>
    </row>
    <row r="84" spans="1:17" ht="15" x14ac:dyDescent="0.25">
      <c r="A84" s="88">
        <v>41202011</v>
      </c>
      <c r="B84" s="90" t="s">
        <v>285</v>
      </c>
      <c r="C84" s="176">
        <f t="shared" si="2"/>
        <v>0</v>
      </c>
      <c r="D84" s="176"/>
      <c r="E84" s="176"/>
      <c r="F84" s="179"/>
      <c r="G84" s="176"/>
      <c r="H84" s="176"/>
      <c r="I84" s="176"/>
      <c r="J84" s="176"/>
      <c r="O84" s="86"/>
      <c r="Q84" s="86"/>
    </row>
    <row r="85" spans="1:17" ht="15" x14ac:dyDescent="0.25">
      <c r="A85" s="88">
        <v>4120201001</v>
      </c>
      <c r="B85" s="90" t="s">
        <v>285</v>
      </c>
      <c r="C85" s="176">
        <f t="shared" si="2"/>
        <v>0</v>
      </c>
      <c r="D85" s="176"/>
      <c r="E85" s="176"/>
      <c r="F85" s="179"/>
      <c r="G85" s="176"/>
      <c r="H85" s="176"/>
      <c r="I85" s="176"/>
      <c r="J85" s="176"/>
      <c r="O85" s="86"/>
      <c r="Q85" s="86"/>
    </row>
    <row r="86" spans="1:17" ht="15" x14ac:dyDescent="0.25">
      <c r="A86" s="88">
        <v>41202012</v>
      </c>
      <c r="B86" s="90" t="s">
        <v>286</v>
      </c>
      <c r="C86" s="176">
        <f t="shared" si="2"/>
        <v>0</v>
      </c>
      <c r="D86" s="176"/>
      <c r="E86" s="176"/>
      <c r="F86" s="179"/>
      <c r="G86" s="176"/>
      <c r="H86" s="176"/>
      <c r="I86" s="176"/>
      <c r="J86" s="176"/>
      <c r="O86" s="86"/>
      <c r="Q86" s="86"/>
    </row>
    <row r="87" spans="1:17" ht="15" x14ac:dyDescent="0.25">
      <c r="A87" s="88">
        <v>4120201201</v>
      </c>
      <c r="B87" s="90" t="s">
        <v>286</v>
      </c>
      <c r="C87" s="176">
        <f t="shared" si="2"/>
        <v>0</v>
      </c>
      <c r="D87" s="176"/>
      <c r="E87" s="176"/>
      <c r="F87" s="179"/>
      <c r="G87" s="176"/>
      <c r="H87" s="176"/>
      <c r="I87" s="176"/>
      <c r="J87" s="176"/>
      <c r="O87" s="86"/>
      <c r="Q87" s="86"/>
    </row>
    <row r="88" spans="1:17" ht="15" x14ac:dyDescent="0.25">
      <c r="A88" s="89">
        <v>41203</v>
      </c>
      <c r="B88" s="89" t="s">
        <v>11</v>
      </c>
      <c r="C88" s="176">
        <f t="shared" si="2"/>
        <v>0</v>
      </c>
      <c r="D88" s="179"/>
      <c r="E88" s="176"/>
      <c r="F88" s="179"/>
      <c r="G88" s="176"/>
      <c r="H88" s="176"/>
      <c r="I88" s="176"/>
      <c r="J88" s="176"/>
      <c r="O88" s="86"/>
      <c r="Q88" s="86"/>
    </row>
    <row r="89" spans="1:17" ht="15" x14ac:dyDescent="0.25">
      <c r="A89" s="88">
        <v>41203001</v>
      </c>
      <c r="B89" s="89" t="s">
        <v>287</v>
      </c>
      <c r="C89" s="176">
        <f t="shared" si="2"/>
        <v>3201</v>
      </c>
      <c r="D89" s="176">
        <f>[1]ورقة1!$G$132</f>
        <v>3201</v>
      </c>
      <c r="E89" s="176"/>
      <c r="F89" s="179"/>
      <c r="G89" s="176"/>
      <c r="H89" s="176"/>
      <c r="I89" s="176"/>
      <c r="J89" s="176"/>
      <c r="O89" s="86"/>
      <c r="Q89" s="86"/>
    </row>
    <row r="90" spans="1:17" ht="15" x14ac:dyDescent="0.25">
      <c r="A90" s="88">
        <v>41203002</v>
      </c>
      <c r="B90" s="89" t="s">
        <v>288</v>
      </c>
      <c r="C90" s="176">
        <f t="shared" si="2"/>
        <v>914</v>
      </c>
      <c r="D90" s="176">
        <f>[1]ورقة1!$G$133</f>
        <v>914</v>
      </c>
      <c r="E90" s="176"/>
      <c r="F90" s="179"/>
      <c r="G90" s="176"/>
      <c r="H90" s="176"/>
      <c r="I90" s="176"/>
      <c r="J90" s="176"/>
      <c r="O90" s="86"/>
      <c r="Q90" s="86"/>
    </row>
    <row r="91" spans="1:17" ht="15" x14ac:dyDescent="0.25">
      <c r="A91" s="88">
        <v>41203003</v>
      </c>
      <c r="B91" s="89" t="s">
        <v>289</v>
      </c>
      <c r="C91" s="176">
        <f t="shared" si="2"/>
        <v>7703</v>
      </c>
      <c r="D91" s="176">
        <f>[1]ورقة1!$G$134</f>
        <v>7703</v>
      </c>
      <c r="E91" s="176"/>
      <c r="F91" s="179"/>
      <c r="G91" s="176"/>
      <c r="H91" s="176"/>
      <c r="I91" s="176"/>
      <c r="J91" s="176"/>
      <c r="O91" s="86"/>
      <c r="Q91" s="86"/>
    </row>
    <row r="92" spans="1:17" ht="15" x14ac:dyDescent="0.25">
      <c r="A92" s="88">
        <v>41203004</v>
      </c>
      <c r="B92" s="89" t="s">
        <v>290</v>
      </c>
      <c r="C92" s="176">
        <f t="shared" si="2"/>
        <v>0</v>
      </c>
      <c r="D92" s="176"/>
      <c r="E92" s="176"/>
      <c r="F92" s="179"/>
      <c r="G92" s="176"/>
      <c r="H92" s="176"/>
      <c r="I92" s="176"/>
      <c r="J92" s="176"/>
      <c r="O92" s="86"/>
      <c r="Q92" s="86"/>
    </row>
    <row r="93" spans="1:17" ht="15" x14ac:dyDescent="0.25">
      <c r="A93" s="88">
        <v>41203005</v>
      </c>
      <c r="B93" s="89" t="s">
        <v>291</v>
      </c>
      <c r="C93" s="176">
        <f t="shared" si="2"/>
        <v>10638</v>
      </c>
      <c r="D93" s="176">
        <v>10638</v>
      </c>
      <c r="E93" s="176"/>
      <c r="F93" s="179"/>
      <c r="G93" s="176"/>
      <c r="H93" s="176"/>
      <c r="I93" s="176"/>
      <c r="J93" s="176"/>
      <c r="O93" s="86"/>
      <c r="Q93" s="86"/>
    </row>
    <row r="94" spans="1:17" ht="15" x14ac:dyDescent="0.25">
      <c r="A94" s="88">
        <v>4120300501</v>
      </c>
      <c r="B94" s="93" t="s">
        <v>292</v>
      </c>
      <c r="C94" s="176">
        <f t="shared" si="2"/>
        <v>0</v>
      </c>
      <c r="D94" s="176"/>
      <c r="E94" s="176"/>
      <c r="F94" s="179"/>
      <c r="G94" s="176"/>
      <c r="H94" s="176"/>
      <c r="I94" s="176"/>
      <c r="J94" s="176"/>
      <c r="O94" s="86"/>
      <c r="Q94" s="86"/>
    </row>
    <row r="95" spans="1:17" ht="15" x14ac:dyDescent="0.25">
      <c r="A95" s="88">
        <v>4120300502</v>
      </c>
      <c r="B95" s="93" t="s">
        <v>293</v>
      </c>
      <c r="C95" s="176">
        <f t="shared" si="2"/>
        <v>0</v>
      </c>
      <c r="D95" s="176"/>
      <c r="E95" s="176"/>
      <c r="F95" s="179"/>
      <c r="G95" s="176"/>
      <c r="H95" s="176"/>
      <c r="I95" s="176"/>
      <c r="J95" s="176"/>
      <c r="O95" s="86"/>
      <c r="Q95" s="86"/>
    </row>
    <row r="96" spans="1:17" ht="15" x14ac:dyDescent="0.25">
      <c r="A96" s="88">
        <v>4120300503</v>
      </c>
      <c r="B96" s="93" t="s">
        <v>294</v>
      </c>
      <c r="C96" s="176">
        <f t="shared" si="2"/>
        <v>0</v>
      </c>
      <c r="D96" s="176"/>
      <c r="E96" s="176"/>
      <c r="F96" s="179"/>
      <c r="G96" s="176"/>
      <c r="H96" s="176"/>
      <c r="I96" s="176"/>
      <c r="J96" s="176"/>
      <c r="O96" s="86"/>
      <c r="Q96" s="86"/>
    </row>
    <row r="97" spans="1:17" ht="15" x14ac:dyDescent="0.25">
      <c r="A97" s="88">
        <v>41203006</v>
      </c>
      <c r="B97" s="89" t="s">
        <v>295</v>
      </c>
      <c r="C97" s="176">
        <f t="shared" si="2"/>
        <v>0</v>
      </c>
      <c r="D97" s="176"/>
      <c r="E97" s="176"/>
      <c r="F97" s="179"/>
      <c r="G97" s="176"/>
      <c r="H97" s="176"/>
      <c r="I97" s="176"/>
      <c r="J97" s="176"/>
      <c r="O97" s="86"/>
      <c r="Q97" s="86"/>
    </row>
    <row r="98" spans="1:17" ht="15" x14ac:dyDescent="0.25">
      <c r="A98" s="88">
        <v>41203007</v>
      </c>
      <c r="B98" s="89" t="s">
        <v>296</v>
      </c>
      <c r="C98" s="176">
        <f t="shared" si="2"/>
        <v>0</v>
      </c>
      <c r="D98" s="176"/>
      <c r="E98" s="176"/>
      <c r="F98" s="179"/>
      <c r="G98" s="176"/>
      <c r="H98" s="176"/>
      <c r="I98" s="176"/>
      <c r="J98" s="176"/>
      <c r="O98" s="86"/>
      <c r="Q98" s="86"/>
    </row>
    <row r="99" spans="1:17" ht="15" x14ac:dyDescent="0.25">
      <c r="A99" s="88">
        <v>41203008</v>
      </c>
      <c r="B99" s="89" t="s">
        <v>297</v>
      </c>
      <c r="C99" s="176">
        <f t="shared" si="2"/>
        <v>3091</v>
      </c>
      <c r="D99" s="176"/>
      <c r="E99" s="176"/>
      <c r="F99" s="179">
        <v>3091</v>
      </c>
      <c r="G99" s="176"/>
      <c r="H99" s="176"/>
      <c r="I99" s="176"/>
      <c r="J99" s="176"/>
      <c r="O99" s="86"/>
      <c r="Q99" s="86"/>
    </row>
    <row r="100" spans="1:17" ht="15" x14ac:dyDescent="0.25">
      <c r="A100" s="88">
        <v>41203009</v>
      </c>
      <c r="B100" s="89" t="s">
        <v>298</v>
      </c>
      <c r="C100" s="176">
        <f t="shared" si="2"/>
        <v>0</v>
      </c>
      <c r="D100" s="176"/>
      <c r="E100" s="176"/>
      <c r="F100" s="179"/>
      <c r="G100" s="176"/>
      <c r="H100" s="176"/>
      <c r="I100" s="176"/>
      <c r="J100" s="176"/>
      <c r="O100" s="86"/>
      <c r="Q100" s="86"/>
    </row>
    <row r="101" spans="1:17" ht="15" x14ac:dyDescent="0.25">
      <c r="A101" s="88">
        <v>4120300901</v>
      </c>
      <c r="B101" s="90" t="s">
        <v>299</v>
      </c>
      <c r="C101" s="176">
        <f t="shared" si="2"/>
        <v>0</v>
      </c>
      <c r="D101" s="176"/>
      <c r="E101" s="176"/>
      <c r="F101" s="179"/>
      <c r="G101" s="176"/>
      <c r="H101" s="176"/>
      <c r="I101" s="176"/>
      <c r="J101" s="176"/>
      <c r="O101" s="86"/>
      <c r="Q101" s="86"/>
    </row>
    <row r="102" spans="1:17" ht="15" x14ac:dyDescent="0.25">
      <c r="A102" s="88">
        <v>4120300902</v>
      </c>
      <c r="B102" s="90" t="s">
        <v>300</v>
      </c>
      <c r="C102" s="176">
        <f t="shared" si="2"/>
        <v>0</v>
      </c>
      <c r="D102" s="176"/>
      <c r="E102" s="176"/>
      <c r="F102" s="179"/>
      <c r="G102" s="176"/>
      <c r="H102" s="176"/>
      <c r="I102" s="176"/>
      <c r="J102" s="176"/>
      <c r="O102" s="86"/>
      <c r="Q102" s="86"/>
    </row>
    <row r="103" spans="1:17" ht="15" x14ac:dyDescent="0.25">
      <c r="A103" s="88">
        <v>4120300903</v>
      </c>
      <c r="B103" s="90" t="s">
        <v>301</v>
      </c>
      <c r="C103" s="176">
        <f t="shared" si="2"/>
        <v>0</v>
      </c>
      <c r="D103" s="176"/>
      <c r="E103" s="176"/>
      <c r="F103" s="179"/>
      <c r="G103" s="176"/>
      <c r="H103" s="176"/>
      <c r="I103" s="176"/>
      <c r="J103" s="176"/>
      <c r="O103" s="86"/>
      <c r="Q103" s="86"/>
    </row>
    <row r="104" spans="1:17" ht="15" x14ac:dyDescent="0.25">
      <c r="A104" s="88">
        <v>4120300904</v>
      </c>
      <c r="B104" s="90" t="s">
        <v>302</v>
      </c>
      <c r="C104" s="176">
        <f t="shared" si="2"/>
        <v>0</v>
      </c>
      <c r="D104" s="176"/>
      <c r="E104" s="176"/>
      <c r="F104" s="179"/>
      <c r="G104" s="176"/>
      <c r="H104" s="176"/>
      <c r="I104" s="176"/>
      <c r="J104" s="176"/>
      <c r="O104" s="86"/>
      <c r="Q104" s="86"/>
    </row>
    <row r="105" spans="1:17" ht="15" x14ac:dyDescent="0.25">
      <c r="A105" s="88">
        <v>4120300905</v>
      </c>
      <c r="B105" s="90" t="s">
        <v>303</v>
      </c>
      <c r="C105" s="176">
        <f t="shared" si="2"/>
        <v>0</v>
      </c>
      <c r="D105" s="176"/>
      <c r="E105" s="176"/>
      <c r="F105" s="179"/>
      <c r="G105" s="176"/>
      <c r="H105" s="176"/>
      <c r="I105" s="176"/>
      <c r="J105" s="176"/>
      <c r="O105" s="86"/>
      <c r="Q105" s="86"/>
    </row>
    <row r="106" spans="1:17" ht="15" x14ac:dyDescent="0.25">
      <c r="A106" s="88">
        <v>4120300906</v>
      </c>
      <c r="B106" s="90" t="s">
        <v>304</v>
      </c>
      <c r="C106" s="176">
        <f t="shared" si="2"/>
        <v>0</v>
      </c>
      <c r="D106" s="176"/>
      <c r="E106" s="176"/>
      <c r="F106" s="179"/>
      <c r="G106" s="176"/>
      <c r="H106" s="176"/>
      <c r="I106" s="176"/>
      <c r="J106" s="176"/>
      <c r="O106" s="86"/>
      <c r="Q106" s="86"/>
    </row>
    <row r="107" spans="1:17" ht="15" x14ac:dyDescent="0.25">
      <c r="A107" s="88">
        <v>4120300907</v>
      </c>
      <c r="B107" s="90" t="s">
        <v>305</v>
      </c>
      <c r="C107" s="176">
        <f t="shared" si="2"/>
        <v>0</v>
      </c>
      <c r="D107" s="176"/>
      <c r="E107" s="176"/>
      <c r="F107" s="179"/>
      <c r="G107" s="176"/>
      <c r="H107" s="176"/>
      <c r="I107" s="176"/>
      <c r="J107" s="176"/>
      <c r="O107" s="86"/>
      <c r="Q107" s="86"/>
    </row>
    <row r="108" spans="1:17" ht="15" x14ac:dyDescent="0.25">
      <c r="A108" s="88">
        <v>4120300908</v>
      </c>
      <c r="B108" s="90" t="s">
        <v>306</v>
      </c>
      <c r="C108" s="176">
        <f t="shared" si="2"/>
        <v>0</v>
      </c>
      <c r="D108" s="176"/>
      <c r="E108" s="176"/>
      <c r="F108" s="179"/>
      <c r="G108" s="176"/>
      <c r="H108" s="176"/>
      <c r="I108" s="176"/>
      <c r="J108" s="176"/>
      <c r="O108" s="86"/>
      <c r="Q108" s="86"/>
    </row>
    <row r="109" spans="1:17" ht="15" x14ac:dyDescent="0.25">
      <c r="A109" s="88">
        <v>41203010</v>
      </c>
      <c r="B109" s="89" t="s">
        <v>307</v>
      </c>
      <c r="C109" s="176">
        <f t="shared" si="2"/>
        <v>0</v>
      </c>
      <c r="D109" s="176"/>
      <c r="E109" s="176"/>
      <c r="F109" s="179"/>
      <c r="G109" s="176"/>
      <c r="H109" s="176"/>
      <c r="I109" s="176"/>
      <c r="J109" s="176"/>
      <c r="O109" s="86"/>
      <c r="Q109" s="86"/>
    </row>
    <row r="110" spans="1:17" ht="15" x14ac:dyDescent="0.25">
      <c r="A110" s="88">
        <v>4120301001</v>
      </c>
      <c r="B110" s="90" t="s">
        <v>308</v>
      </c>
      <c r="C110" s="176">
        <f t="shared" si="2"/>
        <v>5000</v>
      </c>
      <c r="D110" s="176">
        <v>5000</v>
      </c>
      <c r="E110" s="176"/>
      <c r="F110" s="179"/>
      <c r="G110" s="176"/>
      <c r="H110" s="176"/>
      <c r="I110" s="176"/>
      <c r="J110" s="176"/>
      <c r="O110" s="86"/>
      <c r="Q110" s="86"/>
    </row>
    <row r="111" spans="1:17" ht="15" x14ac:dyDescent="0.25">
      <c r="A111" s="88">
        <v>4120301002</v>
      </c>
      <c r="B111" s="90" t="s">
        <v>309</v>
      </c>
      <c r="C111" s="176">
        <f t="shared" si="2"/>
        <v>0</v>
      </c>
      <c r="D111" s="176"/>
      <c r="E111" s="176"/>
      <c r="F111" s="179"/>
      <c r="G111" s="176"/>
      <c r="H111" s="176"/>
      <c r="I111" s="176"/>
      <c r="J111" s="176"/>
      <c r="O111" s="86"/>
      <c r="Q111" s="86"/>
    </row>
    <row r="112" spans="1:17" ht="15" x14ac:dyDescent="0.25">
      <c r="A112" s="88">
        <v>4120301003</v>
      </c>
      <c r="B112" s="90" t="s">
        <v>310</v>
      </c>
      <c r="C112" s="176">
        <f t="shared" si="2"/>
        <v>0</v>
      </c>
      <c r="D112" s="176"/>
      <c r="E112" s="176"/>
      <c r="F112" s="179"/>
      <c r="G112" s="176"/>
      <c r="H112" s="176"/>
      <c r="I112" s="176"/>
      <c r="J112" s="176"/>
      <c r="O112" s="86"/>
      <c r="Q112" s="86"/>
    </row>
    <row r="113" spans="1:17" ht="15" x14ac:dyDescent="0.25">
      <c r="A113" s="88">
        <v>41203011</v>
      </c>
      <c r="B113" s="94" t="s">
        <v>311</v>
      </c>
      <c r="C113" s="176">
        <f t="shared" si="2"/>
        <v>0</v>
      </c>
      <c r="D113" s="176"/>
      <c r="E113" s="176"/>
      <c r="F113" s="179"/>
      <c r="G113" s="176"/>
      <c r="H113" s="176"/>
      <c r="I113" s="176"/>
      <c r="J113" s="176"/>
      <c r="O113" s="86"/>
      <c r="Q113" s="86"/>
    </row>
    <row r="114" spans="1:17" ht="15" x14ac:dyDescent="0.25">
      <c r="A114" s="88">
        <v>4120301101</v>
      </c>
      <c r="B114" s="95" t="s">
        <v>312</v>
      </c>
      <c r="C114" s="176">
        <f t="shared" si="2"/>
        <v>0</v>
      </c>
      <c r="D114" s="176"/>
      <c r="E114" s="176"/>
      <c r="F114" s="179"/>
      <c r="G114" s="176"/>
      <c r="H114" s="176"/>
      <c r="I114" s="176"/>
      <c r="J114" s="176"/>
      <c r="O114" s="86"/>
      <c r="Q114" s="86"/>
    </row>
    <row r="115" spans="1:17" ht="15" x14ac:dyDescent="0.25">
      <c r="A115" s="88">
        <v>4120301102</v>
      </c>
      <c r="B115" s="95" t="s">
        <v>313</v>
      </c>
      <c r="C115" s="176">
        <f t="shared" si="2"/>
        <v>0</v>
      </c>
      <c r="D115" s="176"/>
      <c r="E115" s="176"/>
      <c r="F115" s="179"/>
      <c r="G115" s="176"/>
      <c r="H115" s="176"/>
      <c r="I115" s="176"/>
      <c r="J115" s="176"/>
      <c r="O115" s="86"/>
      <c r="Q115" s="86"/>
    </row>
    <row r="116" spans="1:17" ht="15" x14ac:dyDescent="0.25">
      <c r="A116" s="88">
        <v>4120301103</v>
      </c>
      <c r="B116" s="95" t="s">
        <v>314</v>
      </c>
      <c r="C116" s="176">
        <f t="shared" si="2"/>
        <v>0</v>
      </c>
      <c r="D116" s="176"/>
      <c r="E116" s="176"/>
      <c r="F116" s="179"/>
      <c r="G116" s="176"/>
      <c r="H116" s="176"/>
      <c r="I116" s="176"/>
      <c r="J116" s="176"/>
      <c r="O116" s="86"/>
      <c r="Q116" s="86"/>
    </row>
    <row r="117" spans="1:17" ht="15" x14ac:dyDescent="0.25">
      <c r="A117" s="88">
        <v>4120301104</v>
      </c>
      <c r="B117" s="95" t="s">
        <v>315</v>
      </c>
      <c r="C117" s="176">
        <f t="shared" si="2"/>
        <v>0</v>
      </c>
      <c r="D117" s="176"/>
      <c r="E117" s="176"/>
      <c r="F117" s="179"/>
      <c r="G117" s="176"/>
      <c r="H117" s="176"/>
      <c r="I117" s="176"/>
      <c r="J117" s="176"/>
      <c r="O117" s="86"/>
      <c r="Q117" s="86"/>
    </row>
    <row r="118" spans="1:17" ht="15" x14ac:dyDescent="0.25">
      <c r="A118" s="89">
        <v>41204</v>
      </c>
      <c r="B118" s="89" t="s">
        <v>12</v>
      </c>
      <c r="C118" s="176">
        <f t="shared" si="2"/>
        <v>0</v>
      </c>
      <c r="D118" s="180"/>
      <c r="E118" s="176"/>
      <c r="F118" s="179"/>
      <c r="G118" s="176"/>
      <c r="H118" s="176"/>
      <c r="I118" s="176"/>
      <c r="J118" s="176"/>
      <c r="O118" s="86"/>
      <c r="Q118" s="86"/>
    </row>
    <row r="119" spans="1:17" ht="15" x14ac:dyDescent="0.25">
      <c r="A119" s="88">
        <v>41204001</v>
      </c>
      <c r="B119" s="97" t="s">
        <v>316</v>
      </c>
      <c r="C119" s="176">
        <f t="shared" si="2"/>
        <v>0</v>
      </c>
      <c r="D119" s="180"/>
      <c r="E119" s="176"/>
      <c r="F119" s="179"/>
      <c r="G119" s="176"/>
      <c r="H119" s="176"/>
      <c r="I119" s="176"/>
      <c r="J119" s="176"/>
      <c r="O119" s="86"/>
      <c r="Q119" s="86"/>
    </row>
    <row r="120" spans="1:17" ht="15" x14ac:dyDescent="0.25">
      <c r="A120" s="88">
        <v>41204002</v>
      </c>
      <c r="B120" s="97" t="s">
        <v>317</v>
      </c>
      <c r="C120" s="176">
        <f t="shared" si="2"/>
        <v>0</v>
      </c>
      <c r="D120" s="176"/>
      <c r="E120" s="176"/>
      <c r="F120" s="179"/>
      <c r="G120" s="176"/>
      <c r="H120" s="176"/>
      <c r="I120" s="176"/>
      <c r="J120" s="176"/>
      <c r="O120" s="86"/>
      <c r="Q120" s="86"/>
    </row>
    <row r="121" spans="1:17" ht="15" x14ac:dyDescent="0.25">
      <c r="A121" s="88">
        <v>41204003</v>
      </c>
      <c r="B121" s="97" t="s">
        <v>318</v>
      </c>
      <c r="C121" s="176">
        <f t="shared" si="2"/>
        <v>0</v>
      </c>
      <c r="D121" s="176"/>
      <c r="E121" s="176"/>
      <c r="F121" s="179"/>
      <c r="G121" s="176"/>
      <c r="H121" s="176"/>
      <c r="I121" s="176"/>
      <c r="J121" s="176"/>
      <c r="O121" s="86"/>
      <c r="Q121" s="86"/>
    </row>
    <row r="122" spans="1:17" ht="15" x14ac:dyDescent="0.25">
      <c r="A122" s="88">
        <v>41204004</v>
      </c>
      <c r="B122" s="97" t="s">
        <v>319</v>
      </c>
      <c r="C122" s="176">
        <f t="shared" si="2"/>
        <v>0</v>
      </c>
      <c r="D122" s="176"/>
      <c r="E122" s="176"/>
      <c r="F122" s="179"/>
      <c r="G122" s="176"/>
      <c r="H122" s="176"/>
      <c r="I122" s="176"/>
      <c r="J122" s="176"/>
      <c r="O122" s="86"/>
      <c r="Q122" s="86"/>
    </row>
    <row r="123" spans="1:17" ht="15" x14ac:dyDescent="0.25">
      <c r="A123" s="88">
        <v>41204005</v>
      </c>
      <c r="B123" s="97" t="s">
        <v>320</v>
      </c>
      <c r="C123" s="176">
        <f t="shared" si="2"/>
        <v>0</v>
      </c>
      <c r="D123" s="176"/>
      <c r="E123" s="176"/>
      <c r="F123" s="179"/>
      <c r="G123" s="176"/>
      <c r="H123" s="176"/>
      <c r="I123" s="176"/>
      <c r="J123" s="176"/>
      <c r="O123" s="86"/>
      <c r="Q123" s="86"/>
    </row>
    <row r="124" spans="1:17" ht="15" x14ac:dyDescent="0.25">
      <c r="A124" s="88">
        <v>41204006</v>
      </c>
      <c r="B124" s="97" t="s">
        <v>321</v>
      </c>
      <c r="C124" s="176">
        <f t="shared" si="2"/>
        <v>0</v>
      </c>
      <c r="D124" s="176"/>
      <c r="E124" s="176"/>
      <c r="F124" s="179"/>
      <c r="G124" s="176"/>
      <c r="H124" s="176"/>
      <c r="I124" s="176"/>
      <c r="J124" s="176"/>
      <c r="O124" s="86"/>
      <c r="Q124" s="86"/>
    </row>
    <row r="125" spans="1:17" ht="15" x14ac:dyDescent="0.25">
      <c r="A125" s="88">
        <v>41204007</v>
      </c>
      <c r="B125" s="97" t="s">
        <v>322</v>
      </c>
      <c r="C125" s="176">
        <f t="shared" si="2"/>
        <v>0</v>
      </c>
      <c r="D125" s="176"/>
      <c r="E125" s="176"/>
      <c r="F125" s="179"/>
      <c r="G125" s="176"/>
      <c r="H125" s="176"/>
      <c r="I125" s="176"/>
      <c r="J125" s="176"/>
      <c r="O125" s="86"/>
      <c r="Q125" s="86"/>
    </row>
    <row r="126" spans="1:17" ht="15" x14ac:dyDescent="0.25">
      <c r="A126" s="88">
        <v>41204008</v>
      </c>
      <c r="B126" s="97" t="s">
        <v>323</v>
      </c>
      <c r="C126" s="176">
        <f t="shared" si="2"/>
        <v>0</v>
      </c>
      <c r="D126" s="176"/>
      <c r="E126" s="176"/>
      <c r="F126" s="179"/>
      <c r="G126" s="176"/>
      <c r="H126" s="176"/>
      <c r="I126" s="176"/>
      <c r="J126" s="176"/>
      <c r="O126" s="86"/>
      <c r="Q126" s="86"/>
    </row>
    <row r="127" spans="1:17" ht="15" x14ac:dyDescent="0.25">
      <c r="A127" s="88">
        <v>41204009</v>
      </c>
      <c r="B127" s="90" t="s">
        <v>324</v>
      </c>
      <c r="C127" s="176">
        <f t="shared" si="2"/>
        <v>0</v>
      </c>
      <c r="D127" s="176"/>
      <c r="E127" s="176"/>
      <c r="F127" s="179"/>
      <c r="G127" s="176"/>
      <c r="H127" s="176"/>
      <c r="I127" s="176"/>
      <c r="J127" s="176"/>
      <c r="O127" s="86"/>
      <c r="Q127" s="86"/>
    </row>
    <row r="128" spans="1:17" ht="15" x14ac:dyDescent="0.25">
      <c r="A128" s="88">
        <v>41204010</v>
      </c>
      <c r="B128" s="90" t="s">
        <v>325</v>
      </c>
      <c r="C128" s="176">
        <f t="shared" si="2"/>
        <v>0</v>
      </c>
      <c r="D128" s="176"/>
      <c r="E128" s="176"/>
      <c r="F128" s="179"/>
      <c r="G128" s="176"/>
      <c r="H128" s="176"/>
      <c r="I128" s="176"/>
      <c r="J128" s="176"/>
      <c r="O128" s="86"/>
      <c r="Q128" s="86"/>
    </row>
    <row r="129" spans="1:17" ht="15" x14ac:dyDescent="0.25">
      <c r="A129" s="88">
        <v>41204011</v>
      </c>
      <c r="B129" s="90" t="s">
        <v>326</v>
      </c>
      <c r="C129" s="176">
        <f t="shared" si="2"/>
        <v>0</v>
      </c>
      <c r="D129" s="176"/>
      <c r="E129" s="176"/>
      <c r="F129" s="179"/>
      <c r="G129" s="176"/>
      <c r="H129" s="176"/>
      <c r="I129" s="176"/>
      <c r="J129" s="176"/>
      <c r="O129" s="86"/>
      <c r="Q129" s="86"/>
    </row>
    <row r="130" spans="1:17" ht="15" x14ac:dyDescent="0.25">
      <c r="A130" s="88">
        <v>41204012</v>
      </c>
      <c r="B130" s="90" t="s">
        <v>327</v>
      </c>
      <c r="C130" s="176">
        <f t="shared" si="2"/>
        <v>0</v>
      </c>
      <c r="D130" s="176"/>
      <c r="E130" s="176"/>
      <c r="F130" s="179"/>
      <c r="G130" s="176"/>
      <c r="H130" s="176"/>
      <c r="I130" s="176"/>
      <c r="J130" s="176"/>
      <c r="O130" s="86"/>
      <c r="Q130" s="86"/>
    </row>
    <row r="131" spans="1:17" ht="15" x14ac:dyDescent="0.25">
      <c r="A131" s="88">
        <v>41204013</v>
      </c>
      <c r="B131" s="90" t="s">
        <v>328</v>
      </c>
      <c r="C131" s="176">
        <f t="shared" si="2"/>
        <v>0</v>
      </c>
      <c r="D131" s="179"/>
      <c r="E131" s="176"/>
      <c r="F131" s="179"/>
      <c r="G131" s="176"/>
      <c r="H131" s="176"/>
      <c r="I131" s="176"/>
      <c r="J131" s="176"/>
      <c r="O131" s="86"/>
      <c r="Q131" s="86"/>
    </row>
    <row r="132" spans="1:17" ht="15" x14ac:dyDescent="0.25">
      <c r="A132" s="88">
        <v>41204014</v>
      </c>
      <c r="B132" s="90" t="s">
        <v>329</v>
      </c>
      <c r="C132" s="176">
        <f t="shared" si="2"/>
        <v>0</v>
      </c>
      <c r="D132" s="179"/>
      <c r="E132" s="176"/>
      <c r="F132" s="179"/>
      <c r="G132" s="176"/>
      <c r="H132" s="176"/>
      <c r="I132" s="176"/>
      <c r="J132" s="176"/>
      <c r="O132" s="86"/>
      <c r="Q132" s="86"/>
    </row>
    <row r="133" spans="1:17" ht="15" x14ac:dyDescent="0.25">
      <c r="A133" s="88">
        <v>41204015</v>
      </c>
      <c r="B133" s="90" t="s">
        <v>330</v>
      </c>
      <c r="C133" s="176">
        <f t="shared" si="2"/>
        <v>0</v>
      </c>
      <c r="D133" s="179"/>
      <c r="E133" s="176"/>
      <c r="F133" s="179"/>
      <c r="G133" s="176"/>
      <c r="H133" s="176"/>
      <c r="I133" s="176"/>
      <c r="J133" s="176"/>
      <c r="O133" s="86"/>
      <c r="Q133" s="86"/>
    </row>
    <row r="134" spans="1:17" ht="18.75" x14ac:dyDescent="0.3">
      <c r="A134" s="87">
        <v>413</v>
      </c>
      <c r="B134" s="98" t="s">
        <v>13</v>
      </c>
      <c r="C134" s="176">
        <f t="shared" si="2"/>
        <v>248288</v>
      </c>
      <c r="D134" s="176">
        <v>248288</v>
      </c>
      <c r="E134" s="179"/>
      <c r="F134" s="176"/>
      <c r="G134" s="176"/>
      <c r="H134" s="176"/>
      <c r="I134" s="176"/>
      <c r="J134" s="176"/>
      <c r="O134" s="86"/>
      <c r="Q134" s="86"/>
    </row>
    <row r="135" spans="1:17" ht="15" x14ac:dyDescent="0.25">
      <c r="A135" s="91">
        <v>41301</v>
      </c>
      <c r="B135" s="89" t="s">
        <v>331</v>
      </c>
      <c r="C135" s="176">
        <f t="shared" si="2"/>
        <v>0</v>
      </c>
      <c r="D135" s="179"/>
      <c r="E135" s="176"/>
      <c r="F135" s="176"/>
      <c r="G135" s="176"/>
      <c r="H135" s="176"/>
      <c r="I135" s="176"/>
      <c r="J135" s="176"/>
      <c r="O135" s="86"/>
      <c r="Q135" s="86"/>
    </row>
    <row r="136" spans="1:17" ht="15" x14ac:dyDescent="0.25">
      <c r="A136" s="88">
        <v>41301001</v>
      </c>
      <c r="B136" s="92" t="s">
        <v>332</v>
      </c>
      <c r="C136" s="176">
        <f t="shared" ref="C136:C199" si="3">D136+E136+F136+G136+H136+I136+J136</f>
        <v>0</v>
      </c>
      <c r="D136" s="179"/>
      <c r="E136" s="176"/>
      <c r="F136" s="176"/>
      <c r="G136" s="176"/>
      <c r="H136" s="176"/>
      <c r="I136" s="176"/>
      <c r="J136" s="176"/>
      <c r="O136" s="86"/>
      <c r="Q136" s="86"/>
    </row>
    <row r="137" spans="1:17" ht="15" x14ac:dyDescent="0.25">
      <c r="A137" s="91">
        <v>41302</v>
      </c>
      <c r="B137" s="89" t="s">
        <v>333</v>
      </c>
      <c r="C137" s="176">
        <f t="shared" si="3"/>
        <v>0</v>
      </c>
      <c r="D137" s="179"/>
      <c r="E137" s="176"/>
      <c r="F137" s="176"/>
      <c r="G137" s="176"/>
      <c r="H137" s="176"/>
      <c r="I137" s="176"/>
      <c r="J137" s="176"/>
      <c r="O137" s="86"/>
      <c r="Q137" s="86"/>
    </row>
    <row r="138" spans="1:17" ht="15" x14ac:dyDescent="0.25">
      <c r="A138" s="88">
        <v>41302001</v>
      </c>
      <c r="B138" s="92" t="s">
        <v>334</v>
      </c>
      <c r="C138" s="176">
        <f t="shared" si="3"/>
        <v>0</v>
      </c>
      <c r="D138" s="179"/>
      <c r="E138" s="176"/>
      <c r="F138" s="176"/>
      <c r="G138" s="176"/>
      <c r="H138" s="176"/>
      <c r="I138" s="176"/>
      <c r="J138" s="176"/>
      <c r="O138" s="86"/>
      <c r="Q138" s="86"/>
    </row>
    <row r="139" spans="1:17" ht="15" x14ac:dyDescent="0.25">
      <c r="A139" s="88">
        <v>41302002</v>
      </c>
      <c r="B139" s="92" t="s">
        <v>335</v>
      </c>
      <c r="C139" s="176">
        <f t="shared" si="3"/>
        <v>0</v>
      </c>
      <c r="D139" s="179"/>
      <c r="E139" s="176"/>
      <c r="F139" s="176"/>
      <c r="G139" s="176"/>
      <c r="H139" s="176"/>
      <c r="I139" s="176"/>
      <c r="J139" s="176"/>
      <c r="O139" s="86"/>
      <c r="Q139" s="86"/>
    </row>
    <row r="140" spans="1:17" ht="15" x14ac:dyDescent="0.25">
      <c r="A140" s="88">
        <v>41302003</v>
      </c>
      <c r="B140" s="92" t="s">
        <v>336</v>
      </c>
      <c r="C140" s="176">
        <f t="shared" si="3"/>
        <v>0</v>
      </c>
      <c r="D140" s="179"/>
      <c r="E140" s="176"/>
      <c r="F140" s="176"/>
      <c r="G140" s="176"/>
      <c r="H140" s="176"/>
      <c r="I140" s="176"/>
      <c r="J140" s="176"/>
      <c r="O140" s="86"/>
      <c r="Q140" s="86"/>
    </row>
    <row r="141" spans="1:17" ht="15" x14ac:dyDescent="0.25">
      <c r="A141" s="88">
        <v>41302004</v>
      </c>
      <c r="B141" s="92" t="s">
        <v>337</v>
      </c>
      <c r="C141" s="176">
        <f t="shared" si="3"/>
        <v>0</v>
      </c>
      <c r="D141" s="179"/>
      <c r="E141" s="176"/>
      <c r="F141" s="176"/>
      <c r="G141" s="176"/>
      <c r="H141" s="176"/>
      <c r="I141" s="176"/>
      <c r="J141" s="176"/>
      <c r="O141" s="86"/>
      <c r="Q141" s="86"/>
    </row>
    <row r="142" spans="1:17" ht="15" x14ac:dyDescent="0.25">
      <c r="A142" s="88">
        <v>41302005</v>
      </c>
      <c r="B142" s="92" t="s">
        <v>338</v>
      </c>
      <c r="C142" s="176">
        <f t="shared" si="3"/>
        <v>0</v>
      </c>
      <c r="D142" s="179"/>
      <c r="E142" s="176"/>
      <c r="F142" s="176"/>
      <c r="G142" s="176"/>
      <c r="H142" s="176"/>
      <c r="I142" s="176"/>
      <c r="J142" s="176"/>
      <c r="O142" s="86"/>
      <c r="Q142" s="86"/>
    </row>
    <row r="143" spans="1:17" ht="15" x14ac:dyDescent="0.25">
      <c r="A143" s="88">
        <v>41302006</v>
      </c>
      <c r="B143" s="92" t="s">
        <v>339</v>
      </c>
      <c r="C143" s="176">
        <f t="shared" si="3"/>
        <v>0</v>
      </c>
      <c r="D143" s="179"/>
      <c r="E143" s="176"/>
      <c r="F143" s="176"/>
      <c r="G143" s="176"/>
      <c r="H143" s="176"/>
      <c r="I143" s="176"/>
      <c r="J143" s="176"/>
      <c r="O143" s="86"/>
      <c r="Q143" s="86"/>
    </row>
    <row r="144" spans="1:17" ht="15" x14ac:dyDescent="0.25">
      <c r="A144" s="91">
        <v>41303</v>
      </c>
      <c r="B144" s="89" t="s">
        <v>340</v>
      </c>
      <c r="C144" s="176">
        <f t="shared" si="3"/>
        <v>0</v>
      </c>
      <c r="D144" s="179"/>
      <c r="E144" s="176"/>
      <c r="F144" s="176"/>
      <c r="G144" s="176"/>
      <c r="H144" s="176"/>
      <c r="I144" s="176"/>
      <c r="J144" s="176"/>
      <c r="O144" s="86"/>
      <c r="Q144" s="86"/>
    </row>
    <row r="145" spans="1:17" ht="15" x14ac:dyDescent="0.25">
      <c r="A145" s="88">
        <v>41303001</v>
      </c>
      <c r="B145" s="92" t="s">
        <v>341</v>
      </c>
      <c r="C145" s="176">
        <f t="shared" si="3"/>
        <v>0</v>
      </c>
      <c r="D145" s="179"/>
      <c r="E145" s="176"/>
      <c r="F145" s="176"/>
      <c r="G145" s="176"/>
      <c r="H145" s="176"/>
      <c r="I145" s="176"/>
      <c r="J145" s="176"/>
      <c r="O145" s="86"/>
      <c r="Q145" s="86"/>
    </row>
    <row r="146" spans="1:17" ht="15" x14ac:dyDescent="0.25">
      <c r="A146" s="88">
        <v>41303002</v>
      </c>
      <c r="B146" s="92" t="s">
        <v>342</v>
      </c>
      <c r="C146" s="176">
        <f t="shared" si="3"/>
        <v>0</v>
      </c>
      <c r="D146" s="179"/>
      <c r="E146" s="176"/>
      <c r="F146" s="176"/>
      <c r="G146" s="176"/>
      <c r="H146" s="176"/>
      <c r="I146" s="176"/>
      <c r="J146" s="176"/>
      <c r="O146" s="86"/>
      <c r="Q146" s="86"/>
    </row>
    <row r="147" spans="1:17" ht="15" x14ac:dyDescent="0.25">
      <c r="A147" s="88">
        <v>41303003</v>
      </c>
      <c r="B147" s="92" t="s">
        <v>343</v>
      </c>
      <c r="C147" s="176">
        <f t="shared" si="3"/>
        <v>0</v>
      </c>
      <c r="D147" s="179"/>
      <c r="E147" s="176"/>
      <c r="F147" s="176"/>
      <c r="G147" s="176"/>
      <c r="H147" s="176"/>
      <c r="I147" s="176"/>
      <c r="J147" s="176"/>
      <c r="O147" s="86"/>
      <c r="Q147" s="86"/>
    </row>
    <row r="148" spans="1:17" ht="15" x14ac:dyDescent="0.25">
      <c r="A148" s="88">
        <v>41303004</v>
      </c>
      <c r="B148" s="92" t="s">
        <v>344</v>
      </c>
      <c r="C148" s="176">
        <f t="shared" si="3"/>
        <v>0</v>
      </c>
      <c r="D148" s="179"/>
      <c r="E148" s="176"/>
      <c r="F148" s="176"/>
      <c r="G148" s="176"/>
      <c r="H148" s="176"/>
      <c r="I148" s="176"/>
      <c r="J148" s="176"/>
      <c r="O148" s="86"/>
      <c r="Q148" s="86"/>
    </row>
    <row r="149" spans="1:17" ht="15" x14ac:dyDescent="0.25">
      <c r="A149" s="88">
        <v>41303005</v>
      </c>
      <c r="B149" s="92" t="s">
        <v>345</v>
      </c>
      <c r="C149" s="176">
        <f t="shared" si="3"/>
        <v>0</v>
      </c>
      <c r="D149" s="179"/>
      <c r="E149" s="176"/>
      <c r="F149" s="176"/>
      <c r="G149" s="176"/>
      <c r="H149" s="176"/>
      <c r="I149" s="176"/>
      <c r="J149" s="176"/>
      <c r="O149" s="86"/>
      <c r="Q149" s="86"/>
    </row>
    <row r="150" spans="1:17" ht="15" x14ac:dyDescent="0.25">
      <c r="A150" s="91">
        <v>41304</v>
      </c>
      <c r="B150" s="89" t="s">
        <v>346</v>
      </c>
      <c r="C150" s="176">
        <f t="shared" si="3"/>
        <v>0</v>
      </c>
      <c r="D150" s="179"/>
      <c r="E150" s="176"/>
      <c r="F150" s="176"/>
      <c r="G150" s="176"/>
      <c r="H150" s="176"/>
      <c r="I150" s="176"/>
      <c r="J150" s="176"/>
      <c r="O150" s="86"/>
      <c r="Q150" s="86"/>
    </row>
    <row r="151" spans="1:17" ht="15" x14ac:dyDescent="0.25">
      <c r="A151" s="88">
        <v>41304001</v>
      </c>
      <c r="B151" s="92" t="s">
        <v>347</v>
      </c>
      <c r="C151" s="176">
        <f t="shared" si="3"/>
        <v>0</v>
      </c>
      <c r="D151" s="179"/>
      <c r="E151" s="176"/>
      <c r="F151" s="176"/>
      <c r="G151" s="176"/>
      <c r="H151" s="176"/>
      <c r="I151" s="176"/>
      <c r="J151" s="176"/>
      <c r="O151" s="86"/>
      <c r="Q151" s="86"/>
    </row>
    <row r="152" spans="1:17" ht="15" x14ac:dyDescent="0.25">
      <c r="A152" s="88">
        <v>41304002</v>
      </c>
      <c r="B152" s="92" t="s">
        <v>348</v>
      </c>
      <c r="C152" s="176">
        <f t="shared" si="3"/>
        <v>0</v>
      </c>
      <c r="D152" s="179"/>
      <c r="E152" s="176"/>
      <c r="F152" s="176"/>
      <c r="G152" s="176"/>
      <c r="H152" s="176"/>
      <c r="I152" s="176"/>
      <c r="J152" s="176"/>
      <c r="O152" s="86"/>
      <c r="Q152" s="86"/>
    </row>
    <row r="153" spans="1:17" ht="15" x14ac:dyDescent="0.25">
      <c r="A153" s="88">
        <v>41304003</v>
      </c>
      <c r="B153" s="92" t="s">
        <v>349</v>
      </c>
      <c r="C153" s="176">
        <f t="shared" si="3"/>
        <v>0</v>
      </c>
      <c r="D153" s="179"/>
      <c r="E153" s="176"/>
      <c r="F153" s="176"/>
      <c r="G153" s="176"/>
      <c r="H153" s="176"/>
      <c r="I153" s="176"/>
      <c r="J153" s="176"/>
      <c r="O153" s="86"/>
      <c r="Q153" s="86"/>
    </row>
    <row r="154" spans="1:17" ht="15" x14ac:dyDescent="0.25">
      <c r="A154" s="88">
        <v>41304004</v>
      </c>
      <c r="B154" s="92" t="s">
        <v>350</v>
      </c>
      <c r="C154" s="176">
        <f t="shared" si="3"/>
        <v>0</v>
      </c>
      <c r="D154" s="179"/>
      <c r="E154" s="176"/>
      <c r="F154" s="176"/>
      <c r="G154" s="176"/>
      <c r="H154" s="176"/>
      <c r="I154" s="176"/>
      <c r="J154" s="176"/>
      <c r="O154" s="86"/>
      <c r="Q154" s="86"/>
    </row>
    <row r="155" spans="1:17" ht="15" x14ac:dyDescent="0.25">
      <c r="A155" s="91">
        <v>41305</v>
      </c>
      <c r="B155" s="89" t="s">
        <v>351</v>
      </c>
      <c r="C155" s="176">
        <f t="shared" si="3"/>
        <v>0</v>
      </c>
      <c r="D155" s="179"/>
      <c r="E155" s="176"/>
      <c r="F155" s="176"/>
      <c r="G155" s="176"/>
      <c r="H155" s="176"/>
      <c r="I155" s="176"/>
      <c r="J155" s="176"/>
      <c r="O155" s="86"/>
      <c r="Q155" s="86"/>
    </row>
    <row r="156" spans="1:17" ht="15" x14ac:dyDescent="0.25">
      <c r="A156" s="88">
        <v>41305001</v>
      </c>
      <c r="B156" s="99" t="s">
        <v>352</v>
      </c>
      <c r="C156" s="176">
        <f t="shared" si="3"/>
        <v>0</v>
      </c>
      <c r="D156" s="179"/>
      <c r="E156" s="176"/>
      <c r="F156" s="176"/>
      <c r="G156" s="176"/>
      <c r="H156" s="176"/>
      <c r="I156" s="176"/>
      <c r="J156" s="176"/>
      <c r="O156" s="86"/>
      <c r="Q156" s="86"/>
    </row>
    <row r="157" spans="1:17" ht="15" x14ac:dyDescent="0.25">
      <c r="A157" s="91">
        <v>41306</v>
      </c>
      <c r="B157" s="89" t="s">
        <v>353</v>
      </c>
      <c r="C157" s="176">
        <f t="shared" si="3"/>
        <v>0</v>
      </c>
      <c r="D157" s="179"/>
      <c r="E157" s="176"/>
      <c r="F157" s="176"/>
      <c r="G157" s="176"/>
      <c r="H157" s="176"/>
      <c r="I157" s="176"/>
      <c r="J157" s="176"/>
      <c r="O157" s="86"/>
      <c r="Q157" s="86"/>
    </row>
    <row r="158" spans="1:17" ht="15" x14ac:dyDescent="0.25">
      <c r="A158" s="88">
        <v>41306001</v>
      </c>
      <c r="B158" s="99" t="s">
        <v>354</v>
      </c>
      <c r="C158" s="176">
        <f t="shared" si="3"/>
        <v>0</v>
      </c>
      <c r="D158" s="179"/>
      <c r="E158" s="176"/>
      <c r="F158" s="176"/>
      <c r="G158" s="176"/>
      <c r="H158" s="176"/>
      <c r="I158" s="176"/>
      <c r="J158" s="176"/>
      <c r="O158" s="86"/>
      <c r="Q158" s="86"/>
    </row>
    <row r="159" spans="1:17" ht="15" x14ac:dyDescent="0.25">
      <c r="A159" s="91">
        <v>41307</v>
      </c>
      <c r="B159" s="89" t="s">
        <v>355</v>
      </c>
      <c r="C159" s="176">
        <f t="shared" si="3"/>
        <v>0</v>
      </c>
      <c r="D159" s="179"/>
      <c r="E159" s="176"/>
      <c r="F159" s="176"/>
      <c r="G159" s="176"/>
      <c r="H159" s="176"/>
      <c r="I159" s="176"/>
      <c r="J159" s="176"/>
      <c r="O159" s="86"/>
      <c r="Q159" s="86"/>
    </row>
    <row r="160" spans="1:17" ht="15" x14ac:dyDescent="0.25">
      <c r="A160" s="88">
        <v>41307001</v>
      </c>
      <c r="B160" s="99" t="s">
        <v>356</v>
      </c>
      <c r="C160" s="176">
        <f t="shared" si="3"/>
        <v>0</v>
      </c>
      <c r="D160" s="179"/>
      <c r="E160" s="176"/>
      <c r="F160" s="176"/>
      <c r="G160" s="176"/>
      <c r="H160" s="176"/>
      <c r="I160" s="176"/>
      <c r="J160" s="176"/>
      <c r="O160" s="86"/>
      <c r="Q160" s="86"/>
    </row>
    <row r="161" spans="1:17" ht="15" x14ac:dyDescent="0.25">
      <c r="A161" s="91">
        <v>41308</v>
      </c>
      <c r="B161" s="89" t="s">
        <v>357</v>
      </c>
      <c r="C161" s="176">
        <f t="shared" si="3"/>
        <v>0</v>
      </c>
      <c r="D161" s="179"/>
      <c r="E161" s="176"/>
      <c r="F161" s="176"/>
      <c r="G161" s="176"/>
      <c r="H161" s="176"/>
      <c r="I161" s="176"/>
      <c r="J161" s="176"/>
      <c r="O161" s="86"/>
      <c r="Q161" s="86"/>
    </row>
    <row r="162" spans="1:17" ht="15" x14ac:dyDescent="0.25">
      <c r="A162" s="88">
        <v>41308001</v>
      </c>
      <c r="B162" s="99" t="s">
        <v>358</v>
      </c>
      <c r="C162" s="176">
        <f t="shared" si="3"/>
        <v>0</v>
      </c>
      <c r="D162" s="179"/>
      <c r="E162" s="176"/>
      <c r="F162" s="176"/>
      <c r="G162" s="176"/>
      <c r="H162" s="176"/>
      <c r="I162" s="176"/>
      <c r="J162" s="176"/>
      <c r="O162" s="86"/>
      <c r="Q162" s="86"/>
    </row>
    <row r="163" spans="1:17" ht="15" x14ac:dyDescent="0.25">
      <c r="A163" s="91">
        <v>41309</v>
      </c>
      <c r="B163" s="89" t="s">
        <v>359</v>
      </c>
      <c r="C163" s="176">
        <f t="shared" si="3"/>
        <v>0</v>
      </c>
      <c r="D163" s="179"/>
      <c r="E163" s="176"/>
      <c r="F163" s="176"/>
      <c r="G163" s="176"/>
      <c r="H163" s="176"/>
      <c r="I163" s="176"/>
      <c r="J163" s="176"/>
      <c r="O163" s="86"/>
      <c r="Q163" s="86"/>
    </row>
    <row r="164" spans="1:17" ht="15" x14ac:dyDescent="0.25">
      <c r="A164" s="88">
        <v>41309001</v>
      </c>
      <c r="B164" s="99" t="s">
        <v>360</v>
      </c>
      <c r="C164" s="176">
        <f t="shared" si="3"/>
        <v>0</v>
      </c>
      <c r="D164" s="179"/>
      <c r="E164" s="176"/>
      <c r="F164" s="176"/>
      <c r="G164" s="176"/>
      <c r="H164" s="176"/>
      <c r="I164" s="176"/>
      <c r="J164" s="176"/>
      <c r="O164" s="86"/>
      <c r="Q164" s="86"/>
    </row>
    <row r="165" spans="1:17" ht="15" x14ac:dyDescent="0.25">
      <c r="A165" s="91">
        <v>41310</v>
      </c>
      <c r="B165" s="89" t="s">
        <v>361</v>
      </c>
      <c r="C165" s="176">
        <f t="shared" si="3"/>
        <v>0</v>
      </c>
      <c r="D165" s="179"/>
      <c r="E165" s="176"/>
      <c r="F165" s="176"/>
      <c r="G165" s="176"/>
      <c r="H165" s="176"/>
      <c r="I165" s="176"/>
      <c r="J165" s="176"/>
      <c r="O165" s="86"/>
      <c r="Q165" s="86"/>
    </row>
    <row r="166" spans="1:17" ht="15" x14ac:dyDescent="0.25">
      <c r="A166" s="88">
        <v>41310001</v>
      </c>
      <c r="B166" s="99" t="s">
        <v>362</v>
      </c>
      <c r="C166" s="176">
        <f t="shared" si="3"/>
        <v>0</v>
      </c>
      <c r="D166" s="179"/>
      <c r="E166" s="176"/>
      <c r="F166" s="176"/>
      <c r="G166" s="176"/>
      <c r="H166" s="176"/>
      <c r="I166" s="176"/>
      <c r="J166" s="176"/>
      <c r="O166" s="86"/>
      <c r="Q166" s="86"/>
    </row>
    <row r="167" spans="1:17" ht="15" x14ac:dyDescent="0.25">
      <c r="A167" s="91">
        <v>41311</v>
      </c>
      <c r="B167" s="89" t="s">
        <v>363</v>
      </c>
      <c r="C167" s="176">
        <f t="shared" si="3"/>
        <v>0</v>
      </c>
      <c r="D167" s="179"/>
      <c r="E167" s="176"/>
      <c r="F167" s="176"/>
      <c r="G167" s="176"/>
      <c r="H167" s="176"/>
      <c r="I167" s="176"/>
      <c r="J167" s="176"/>
      <c r="O167" s="86"/>
      <c r="Q167" s="86"/>
    </row>
    <row r="168" spans="1:17" ht="15" x14ac:dyDescent="0.25">
      <c r="A168" s="88">
        <v>41311001</v>
      </c>
      <c r="B168" s="99" t="s">
        <v>364</v>
      </c>
      <c r="C168" s="176">
        <f t="shared" si="3"/>
        <v>0</v>
      </c>
      <c r="D168" s="179"/>
      <c r="E168" s="176"/>
      <c r="F168" s="176"/>
      <c r="G168" s="176"/>
      <c r="H168" s="176"/>
      <c r="I168" s="176"/>
      <c r="J168" s="176"/>
      <c r="O168" s="86"/>
      <c r="Q168" s="86"/>
    </row>
    <row r="169" spans="1:17" ht="15" x14ac:dyDescent="0.25">
      <c r="A169" s="91">
        <v>41312</v>
      </c>
      <c r="B169" s="89" t="s">
        <v>365</v>
      </c>
      <c r="C169" s="176">
        <f t="shared" si="3"/>
        <v>0</v>
      </c>
      <c r="D169" s="179"/>
      <c r="E169" s="176"/>
      <c r="F169" s="176"/>
      <c r="G169" s="176"/>
      <c r="H169" s="176"/>
      <c r="I169" s="176"/>
      <c r="J169" s="176"/>
      <c r="O169" s="86"/>
      <c r="Q169" s="86"/>
    </row>
    <row r="170" spans="1:17" ht="15" x14ac:dyDescent="0.25">
      <c r="A170" s="88">
        <v>41312001</v>
      </c>
      <c r="B170" s="99" t="s">
        <v>366</v>
      </c>
      <c r="C170" s="176">
        <f t="shared" si="3"/>
        <v>0</v>
      </c>
      <c r="D170" s="179"/>
      <c r="E170" s="176"/>
      <c r="F170" s="176"/>
      <c r="G170" s="176"/>
      <c r="H170" s="176"/>
      <c r="I170" s="176"/>
      <c r="J170" s="176"/>
      <c r="O170" s="86"/>
      <c r="Q170" s="86"/>
    </row>
    <row r="171" spans="1:17" ht="15.75" x14ac:dyDescent="0.25">
      <c r="A171" s="91">
        <v>41313</v>
      </c>
      <c r="B171" s="98" t="s">
        <v>367</v>
      </c>
      <c r="C171" s="176">
        <f t="shared" si="3"/>
        <v>0</v>
      </c>
      <c r="D171" s="179"/>
      <c r="E171" s="176"/>
      <c r="F171" s="176"/>
      <c r="G171" s="176"/>
      <c r="H171" s="176"/>
      <c r="I171" s="176"/>
      <c r="J171" s="176"/>
      <c r="O171" s="86"/>
      <c r="Q171" s="86"/>
    </row>
    <row r="172" spans="1:17" ht="15" x14ac:dyDescent="0.25">
      <c r="A172" s="88">
        <v>41313001</v>
      </c>
      <c r="B172" s="96" t="s">
        <v>367</v>
      </c>
      <c r="C172" s="176">
        <f t="shared" si="3"/>
        <v>0</v>
      </c>
      <c r="D172" s="179"/>
      <c r="E172" s="176"/>
      <c r="F172" s="176"/>
      <c r="G172" s="176"/>
      <c r="H172" s="176"/>
      <c r="I172" s="176"/>
      <c r="J172" s="176"/>
      <c r="O172" s="86"/>
      <c r="Q172" s="86"/>
    </row>
    <row r="173" spans="1:17" ht="15" x14ac:dyDescent="0.25">
      <c r="A173" s="88">
        <v>41313002</v>
      </c>
      <c r="B173" s="96" t="s">
        <v>368</v>
      </c>
      <c r="C173" s="176">
        <f t="shared" si="3"/>
        <v>0</v>
      </c>
      <c r="D173" s="179"/>
      <c r="E173" s="176"/>
      <c r="F173" s="176"/>
      <c r="G173" s="176"/>
      <c r="H173" s="176"/>
      <c r="I173" s="176"/>
      <c r="J173" s="176"/>
      <c r="O173" s="86"/>
      <c r="Q173" s="86"/>
    </row>
    <row r="174" spans="1:17" ht="15" x14ac:dyDescent="0.25">
      <c r="A174" s="88">
        <v>41313003</v>
      </c>
      <c r="B174" s="96" t="s">
        <v>369</v>
      </c>
      <c r="C174" s="176">
        <f t="shared" si="3"/>
        <v>0</v>
      </c>
      <c r="D174" s="179"/>
      <c r="E174" s="176"/>
      <c r="F174" s="176"/>
      <c r="G174" s="176"/>
      <c r="H174" s="176"/>
      <c r="I174" s="176"/>
      <c r="J174" s="176"/>
      <c r="O174" s="86"/>
      <c r="Q174" s="86"/>
    </row>
    <row r="175" spans="1:17" ht="15" x14ac:dyDescent="0.25">
      <c r="A175" s="88">
        <v>41313004</v>
      </c>
      <c r="B175" s="96" t="s">
        <v>370</v>
      </c>
      <c r="C175" s="176">
        <f t="shared" si="3"/>
        <v>0</v>
      </c>
      <c r="D175" s="179"/>
      <c r="E175" s="176"/>
      <c r="F175" s="176"/>
      <c r="G175" s="176"/>
      <c r="H175" s="176"/>
      <c r="I175" s="176"/>
      <c r="J175" s="176"/>
      <c r="O175" s="86"/>
      <c r="Q175" s="86"/>
    </row>
    <row r="176" spans="1:17" ht="15" x14ac:dyDescent="0.25">
      <c r="A176" s="88">
        <v>41313005</v>
      </c>
      <c r="B176" s="96" t="s">
        <v>371</v>
      </c>
      <c r="C176" s="176">
        <f t="shared" si="3"/>
        <v>0</v>
      </c>
      <c r="D176" s="179"/>
      <c r="E176" s="176"/>
      <c r="F176" s="176"/>
      <c r="G176" s="176"/>
      <c r="H176" s="176"/>
      <c r="I176" s="176"/>
      <c r="J176" s="176"/>
      <c r="O176" s="86"/>
      <c r="Q176" s="86"/>
    </row>
    <row r="177" spans="1:17" ht="15" x14ac:dyDescent="0.25">
      <c r="A177" s="88">
        <v>41313006</v>
      </c>
      <c r="B177" s="96" t="s">
        <v>372</v>
      </c>
      <c r="C177" s="176">
        <f t="shared" si="3"/>
        <v>0</v>
      </c>
      <c r="D177" s="179"/>
      <c r="E177" s="176"/>
      <c r="F177" s="176"/>
      <c r="G177" s="176"/>
      <c r="H177" s="176"/>
      <c r="I177" s="176"/>
      <c r="J177" s="176"/>
      <c r="O177" s="86"/>
      <c r="Q177" s="86"/>
    </row>
    <row r="178" spans="1:17" ht="15" x14ac:dyDescent="0.25">
      <c r="A178" s="88">
        <v>41313007</v>
      </c>
      <c r="B178" s="96" t="s">
        <v>373</v>
      </c>
      <c r="C178" s="176">
        <f t="shared" si="3"/>
        <v>0</v>
      </c>
      <c r="D178" s="179"/>
      <c r="E178" s="176"/>
      <c r="F178" s="176"/>
      <c r="G178" s="176"/>
      <c r="H178" s="176"/>
      <c r="I178" s="176"/>
      <c r="J178" s="176"/>
      <c r="O178" s="86"/>
      <c r="Q178" s="86"/>
    </row>
    <row r="179" spans="1:17" ht="15" x14ac:dyDescent="0.25">
      <c r="A179" s="88">
        <v>41313008</v>
      </c>
      <c r="B179" s="96" t="s">
        <v>374</v>
      </c>
      <c r="C179" s="176">
        <f t="shared" si="3"/>
        <v>0</v>
      </c>
      <c r="D179" s="179"/>
      <c r="E179" s="176"/>
      <c r="F179" s="176"/>
      <c r="G179" s="176"/>
      <c r="H179" s="176"/>
      <c r="I179" s="176"/>
      <c r="J179" s="176"/>
      <c r="O179" s="86"/>
      <c r="Q179" s="86"/>
    </row>
    <row r="180" spans="1:17" ht="15" x14ac:dyDescent="0.25">
      <c r="A180" s="88">
        <v>41313009</v>
      </c>
      <c r="B180" s="96" t="s">
        <v>375</v>
      </c>
      <c r="C180" s="176">
        <f t="shared" si="3"/>
        <v>0</v>
      </c>
      <c r="D180" s="179"/>
      <c r="E180" s="176"/>
      <c r="F180" s="176"/>
      <c r="G180" s="176"/>
      <c r="H180" s="176"/>
      <c r="I180" s="176"/>
      <c r="J180" s="176"/>
      <c r="O180" s="86"/>
      <c r="Q180" s="86"/>
    </row>
    <row r="181" spans="1:17" ht="15" x14ac:dyDescent="0.25">
      <c r="A181" s="88">
        <v>41313010</v>
      </c>
      <c r="B181" s="96" t="s">
        <v>376</v>
      </c>
      <c r="C181" s="176">
        <f t="shared" si="3"/>
        <v>0</v>
      </c>
      <c r="D181" s="179"/>
      <c r="E181" s="176"/>
      <c r="F181" s="176"/>
      <c r="G181" s="176"/>
      <c r="H181" s="176"/>
      <c r="I181" s="176"/>
      <c r="J181" s="176"/>
      <c r="O181" s="86"/>
      <c r="Q181" s="86"/>
    </row>
    <row r="182" spans="1:17" ht="15" x14ac:dyDescent="0.25">
      <c r="A182" s="88">
        <v>41313011</v>
      </c>
      <c r="B182" s="96" t="s">
        <v>377</v>
      </c>
      <c r="C182" s="176">
        <f t="shared" si="3"/>
        <v>0</v>
      </c>
      <c r="D182" s="179"/>
      <c r="E182" s="176"/>
      <c r="F182" s="176"/>
      <c r="G182" s="176"/>
      <c r="H182" s="176"/>
      <c r="I182" s="176"/>
      <c r="J182" s="176"/>
      <c r="O182" s="86"/>
      <c r="Q182" s="86"/>
    </row>
    <row r="183" spans="1:17" ht="15" x14ac:dyDescent="0.25">
      <c r="A183" s="91">
        <v>41314</v>
      </c>
      <c r="B183" s="89" t="s">
        <v>378</v>
      </c>
      <c r="C183" s="176">
        <f t="shared" si="3"/>
        <v>0</v>
      </c>
      <c r="D183" s="179"/>
      <c r="E183" s="176"/>
      <c r="F183" s="176"/>
      <c r="G183" s="176"/>
      <c r="H183" s="176"/>
      <c r="I183" s="176"/>
      <c r="J183" s="176"/>
      <c r="O183" s="86"/>
      <c r="Q183" s="86"/>
    </row>
    <row r="184" spans="1:17" ht="15" x14ac:dyDescent="0.25">
      <c r="A184" s="96">
        <v>41314001</v>
      </c>
      <c r="B184" s="96" t="s">
        <v>379</v>
      </c>
      <c r="C184" s="176">
        <f t="shared" si="3"/>
        <v>0</v>
      </c>
      <c r="D184" s="179"/>
      <c r="E184" s="176"/>
      <c r="F184" s="176"/>
      <c r="G184" s="176"/>
      <c r="H184" s="176"/>
      <c r="I184" s="176"/>
      <c r="J184" s="176"/>
      <c r="O184" s="86"/>
      <c r="Q184" s="86"/>
    </row>
    <row r="185" spans="1:17" ht="15" x14ac:dyDescent="0.25">
      <c r="A185" s="96">
        <v>41314002</v>
      </c>
      <c r="B185" s="96" t="s">
        <v>380</v>
      </c>
      <c r="C185" s="176">
        <f t="shared" si="3"/>
        <v>0</v>
      </c>
      <c r="D185" s="179"/>
      <c r="E185" s="176"/>
      <c r="F185" s="176"/>
      <c r="G185" s="176"/>
      <c r="H185" s="176"/>
      <c r="I185" s="176"/>
      <c r="J185" s="176"/>
      <c r="O185" s="86"/>
      <c r="Q185" s="86"/>
    </row>
    <row r="186" spans="1:17" ht="15" x14ac:dyDescent="0.25">
      <c r="A186" s="96">
        <v>41314003</v>
      </c>
      <c r="B186" s="96" t="s">
        <v>381</v>
      </c>
      <c r="C186" s="176">
        <f t="shared" si="3"/>
        <v>0</v>
      </c>
      <c r="D186" s="179"/>
      <c r="E186" s="176"/>
      <c r="F186" s="176"/>
      <c r="G186" s="176"/>
      <c r="H186" s="176"/>
      <c r="I186" s="176"/>
      <c r="J186" s="176"/>
      <c r="O186" s="86"/>
      <c r="Q186" s="86"/>
    </row>
    <row r="187" spans="1:17" ht="15" x14ac:dyDescent="0.25">
      <c r="A187" s="96">
        <v>41314004</v>
      </c>
      <c r="B187" s="96" t="s">
        <v>382</v>
      </c>
      <c r="C187" s="176">
        <f t="shared" si="3"/>
        <v>0</v>
      </c>
      <c r="D187" s="179"/>
      <c r="E187" s="176"/>
      <c r="F187" s="176"/>
      <c r="G187" s="176"/>
      <c r="H187" s="176"/>
      <c r="I187" s="176"/>
      <c r="J187" s="176"/>
      <c r="O187" s="86"/>
      <c r="Q187" s="86"/>
    </row>
    <row r="188" spans="1:17" ht="15" x14ac:dyDescent="0.25">
      <c r="A188" s="96">
        <v>41314005</v>
      </c>
      <c r="B188" s="96" t="s">
        <v>383</v>
      </c>
      <c r="C188" s="176">
        <f t="shared" si="3"/>
        <v>0</v>
      </c>
      <c r="D188" s="179"/>
      <c r="E188" s="176"/>
      <c r="F188" s="176"/>
      <c r="G188" s="176"/>
      <c r="H188" s="176"/>
      <c r="I188" s="176"/>
      <c r="J188" s="176"/>
      <c r="O188" s="86"/>
      <c r="Q188" s="86"/>
    </row>
    <row r="189" spans="1:17" ht="15" x14ac:dyDescent="0.25">
      <c r="A189" s="96">
        <v>41314006</v>
      </c>
      <c r="B189" s="96" t="s">
        <v>384</v>
      </c>
      <c r="C189" s="176">
        <f t="shared" si="3"/>
        <v>0</v>
      </c>
      <c r="D189" s="179"/>
      <c r="E189" s="176"/>
      <c r="F189" s="176"/>
      <c r="G189" s="176"/>
      <c r="H189" s="176"/>
      <c r="I189" s="176"/>
      <c r="J189" s="176"/>
      <c r="O189" s="86"/>
      <c r="Q189" s="86"/>
    </row>
    <row r="190" spans="1:17" ht="18.75" x14ac:dyDescent="0.3">
      <c r="A190" s="87">
        <v>414</v>
      </c>
      <c r="B190" s="89" t="s">
        <v>14</v>
      </c>
      <c r="C190" s="176">
        <f t="shared" si="3"/>
        <v>1900</v>
      </c>
      <c r="D190" s="179">
        <v>1900</v>
      </c>
      <c r="E190" s="176"/>
      <c r="F190" s="179"/>
      <c r="G190" s="176"/>
      <c r="H190" s="176"/>
      <c r="I190" s="176"/>
      <c r="J190" s="176"/>
      <c r="O190" s="86"/>
      <c r="Q190" s="86"/>
    </row>
    <row r="191" spans="1:17" ht="15" x14ac:dyDescent="0.25">
      <c r="A191" s="91">
        <v>41401</v>
      </c>
      <c r="B191" s="89" t="s">
        <v>15</v>
      </c>
      <c r="C191" s="176">
        <f t="shared" si="3"/>
        <v>0</v>
      </c>
      <c r="D191" s="176"/>
      <c r="E191" s="176"/>
      <c r="F191" s="179"/>
      <c r="G191" s="176"/>
      <c r="H191" s="176"/>
      <c r="I191" s="176"/>
      <c r="J191" s="176"/>
      <c r="O191" s="86"/>
      <c r="Q191" s="86"/>
    </row>
    <row r="192" spans="1:17" ht="15" x14ac:dyDescent="0.25">
      <c r="A192" s="88">
        <v>41401001</v>
      </c>
      <c r="B192" s="96" t="s">
        <v>15</v>
      </c>
      <c r="C192" s="176">
        <f t="shared" si="3"/>
        <v>0</v>
      </c>
      <c r="D192" s="176"/>
      <c r="E192" s="176"/>
      <c r="F192" s="179"/>
      <c r="G192" s="176"/>
      <c r="H192" s="176"/>
      <c r="I192" s="176"/>
      <c r="J192" s="176"/>
      <c r="O192" s="86"/>
      <c r="Q192" s="86"/>
    </row>
    <row r="193" spans="1:17" ht="15" x14ac:dyDescent="0.25">
      <c r="A193" s="91">
        <v>41402</v>
      </c>
      <c r="B193" s="89" t="s">
        <v>16</v>
      </c>
      <c r="C193" s="176">
        <f t="shared" si="3"/>
        <v>0</v>
      </c>
      <c r="D193" s="176"/>
      <c r="E193" s="176"/>
      <c r="F193" s="179"/>
      <c r="G193" s="176"/>
      <c r="H193" s="176"/>
      <c r="I193" s="176"/>
      <c r="J193" s="176"/>
      <c r="O193" s="86"/>
      <c r="Q193" s="86"/>
    </row>
    <row r="194" spans="1:17" ht="15" x14ac:dyDescent="0.25">
      <c r="A194" s="88">
        <v>41402001</v>
      </c>
      <c r="B194" s="96" t="s">
        <v>385</v>
      </c>
      <c r="C194" s="176">
        <f t="shared" si="3"/>
        <v>0</v>
      </c>
      <c r="D194" s="176"/>
      <c r="E194" s="176"/>
      <c r="F194" s="179"/>
      <c r="G194" s="176"/>
      <c r="H194" s="176"/>
      <c r="I194" s="176"/>
      <c r="J194" s="176"/>
      <c r="O194" s="86"/>
      <c r="Q194" s="86"/>
    </row>
    <row r="195" spans="1:17" ht="15" x14ac:dyDescent="0.25">
      <c r="A195" s="88">
        <v>41402002</v>
      </c>
      <c r="B195" s="96" t="s">
        <v>386</v>
      </c>
      <c r="C195" s="176">
        <f t="shared" si="3"/>
        <v>0</v>
      </c>
      <c r="D195" s="176"/>
      <c r="E195" s="176"/>
      <c r="F195" s="179"/>
      <c r="G195" s="176"/>
      <c r="H195" s="176"/>
      <c r="I195" s="176"/>
      <c r="J195" s="176"/>
      <c r="O195" s="86"/>
      <c r="Q195" s="86"/>
    </row>
    <row r="196" spans="1:17" ht="15" x14ac:dyDescent="0.25">
      <c r="A196" s="88">
        <v>41402003</v>
      </c>
      <c r="B196" s="96" t="s">
        <v>387</v>
      </c>
      <c r="C196" s="176">
        <f t="shared" si="3"/>
        <v>0</v>
      </c>
      <c r="D196" s="176"/>
      <c r="E196" s="176"/>
      <c r="F196" s="179"/>
      <c r="G196" s="176"/>
      <c r="H196" s="176"/>
      <c r="I196" s="176"/>
      <c r="J196" s="176"/>
      <c r="O196" s="86"/>
      <c r="Q196" s="86"/>
    </row>
    <row r="197" spans="1:17" ht="15" x14ac:dyDescent="0.25">
      <c r="A197" s="88">
        <v>41402004</v>
      </c>
      <c r="B197" s="96" t="s">
        <v>388</v>
      </c>
      <c r="C197" s="176">
        <f t="shared" si="3"/>
        <v>0</v>
      </c>
      <c r="D197" s="176"/>
      <c r="E197" s="176"/>
      <c r="F197" s="179"/>
      <c r="G197" s="176"/>
      <c r="H197" s="176"/>
      <c r="I197" s="176"/>
      <c r="J197" s="176"/>
      <c r="O197" s="86"/>
      <c r="Q197" s="86"/>
    </row>
    <row r="198" spans="1:17" ht="15" x14ac:dyDescent="0.25">
      <c r="A198" s="88">
        <v>41402005</v>
      </c>
      <c r="B198" s="96" t="s">
        <v>389</v>
      </c>
      <c r="C198" s="176">
        <f t="shared" si="3"/>
        <v>0</v>
      </c>
      <c r="D198" s="176"/>
      <c r="E198" s="176"/>
      <c r="F198" s="179"/>
      <c r="G198" s="176"/>
      <c r="H198" s="176"/>
      <c r="I198" s="176"/>
      <c r="J198" s="176"/>
      <c r="O198" s="86"/>
      <c r="Q198" s="86"/>
    </row>
    <row r="199" spans="1:17" ht="15" x14ac:dyDescent="0.25">
      <c r="A199" s="88">
        <v>41402006</v>
      </c>
      <c r="B199" s="96" t="s">
        <v>390</v>
      </c>
      <c r="C199" s="176">
        <f t="shared" si="3"/>
        <v>0</v>
      </c>
      <c r="D199" s="176"/>
      <c r="E199" s="176"/>
      <c r="F199" s="179"/>
      <c r="G199" s="176"/>
      <c r="H199" s="176"/>
      <c r="I199" s="176"/>
      <c r="J199" s="176"/>
      <c r="O199" s="86"/>
      <c r="Q199" s="86"/>
    </row>
    <row r="200" spans="1:17" ht="15" x14ac:dyDescent="0.25">
      <c r="A200" s="88">
        <v>41402007</v>
      </c>
      <c r="B200" s="96" t="s">
        <v>391</v>
      </c>
      <c r="C200" s="176">
        <f t="shared" ref="C200:C263" si="4">D200+E200+F200+G200+H200+I200+J200</f>
        <v>0</v>
      </c>
      <c r="D200" s="176"/>
      <c r="E200" s="176"/>
      <c r="F200" s="179"/>
      <c r="G200" s="176"/>
      <c r="H200" s="176"/>
      <c r="I200" s="176"/>
      <c r="J200" s="176"/>
      <c r="O200" s="86"/>
      <c r="Q200" s="86"/>
    </row>
    <row r="201" spans="1:17" ht="15" x14ac:dyDescent="0.25">
      <c r="A201" s="91">
        <v>41403</v>
      </c>
      <c r="B201" s="91" t="s">
        <v>17</v>
      </c>
      <c r="C201" s="176">
        <f t="shared" si="4"/>
        <v>0</v>
      </c>
      <c r="D201" s="176"/>
      <c r="E201" s="176"/>
      <c r="F201" s="179"/>
      <c r="G201" s="176"/>
      <c r="H201" s="176"/>
      <c r="I201" s="176"/>
      <c r="J201" s="176"/>
      <c r="O201" s="86"/>
      <c r="Q201" s="86"/>
    </row>
    <row r="202" spans="1:17" ht="15" x14ac:dyDescent="0.25">
      <c r="A202" s="88">
        <v>41403001</v>
      </c>
      <c r="B202" s="96" t="s">
        <v>17</v>
      </c>
      <c r="C202" s="176">
        <f t="shared" si="4"/>
        <v>0</v>
      </c>
      <c r="D202" s="176"/>
      <c r="E202" s="176"/>
      <c r="F202" s="179"/>
      <c r="G202" s="176"/>
      <c r="H202" s="176"/>
      <c r="I202" s="176"/>
      <c r="J202" s="176"/>
      <c r="O202" s="86"/>
      <c r="Q202" s="86"/>
    </row>
    <row r="203" spans="1:17" x14ac:dyDescent="0.2">
      <c r="A203" s="91">
        <v>41404</v>
      </c>
      <c r="B203" s="89" t="s">
        <v>18</v>
      </c>
      <c r="C203" s="176">
        <f t="shared" si="4"/>
        <v>0</v>
      </c>
      <c r="D203" s="176"/>
      <c r="E203" s="176"/>
      <c r="F203" s="176"/>
      <c r="G203" s="176"/>
      <c r="H203" s="176"/>
      <c r="I203" s="176"/>
      <c r="J203" s="176"/>
      <c r="O203" s="86"/>
      <c r="Q203" s="86"/>
    </row>
    <row r="204" spans="1:17" ht="15" x14ac:dyDescent="0.25">
      <c r="A204" s="88">
        <v>41404001</v>
      </c>
      <c r="B204" s="90" t="s">
        <v>392</v>
      </c>
      <c r="C204" s="176">
        <f t="shared" si="4"/>
        <v>0</v>
      </c>
      <c r="D204" s="176"/>
      <c r="E204" s="176"/>
      <c r="F204" s="176"/>
      <c r="G204" s="176"/>
      <c r="H204" s="176"/>
      <c r="I204" s="176"/>
      <c r="J204" s="176"/>
      <c r="O204" s="86"/>
      <c r="Q204" s="86"/>
    </row>
    <row r="205" spans="1:17" ht="15" x14ac:dyDescent="0.25">
      <c r="A205" s="88">
        <v>41404002</v>
      </c>
      <c r="B205" s="90" t="s">
        <v>393</v>
      </c>
      <c r="C205" s="176">
        <f t="shared" si="4"/>
        <v>0</v>
      </c>
      <c r="D205" s="176"/>
      <c r="E205" s="176"/>
      <c r="F205" s="176"/>
      <c r="G205" s="176"/>
      <c r="H205" s="176"/>
      <c r="I205" s="176"/>
      <c r="J205" s="176"/>
      <c r="O205" s="86"/>
      <c r="Q205" s="86"/>
    </row>
    <row r="206" spans="1:17" ht="15" x14ac:dyDescent="0.25">
      <c r="A206" s="88">
        <v>41404003</v>
      </c>
      <c r="B206" s="90" t="s">
        <v>394</v>
      </c>
      <c r="C206" s="176">
        <f t="shared" si="4"/>
        <v>0</v>
      </c>
      <c r="D206" s="176"/>
      <c r="E206" s="176"/>
      <c r="F206" s="176"/>
      <c r="G206" s="176"/>
      <c r="H206" s="176"/>
      <c r="I206" s="176"/>
      <c r="J206" s="176"/>
      <c r="O206" s="86"/>
      <c r="Q206" s="86"/>
    </row>
    <row r="207" spans="1:17" x14ac:dyDescent="0.2">
      <c r="A207" s="91">
        <v>41405</v>
      </c>
      <c r="B207" s="89" t="s">
        <v>19</v>
      </c>
      <c r="C207" s="176">
        <f t="shared" si="4"/>
        <v>0</v>
      </c>
      <c r="D207" s="176"/>
      <c r="E207" s="176"/>
      <c r="F207" s="176"/>
      <c r="G207" s="176"/>
      <c r="H207" s="176"/>
      <c r="I207" s="176"/>
      <c r="J207" s="176"/>
      <c r="O207" s="86"/>
      <c r="Q207" s="86"/>
    </row>
    <row r="208" spans="1:17" ht="15" x14ac:dyDescent="0.25">
      <c r="A208" s="88">
        <v>41405001</v>
      </c>
      <c r="B208" s="90" t="s">
        <v>395</v>
      </c>
      <c r="C208" s="176">
        <f t="shared" si="4"/>
        <v>0</v>
      </c>
      <c r="D208" s="176"/>
      <c r="E208" s="176"/>
      <c r="F208" s="176"/>
      <c r="G208" s="176"/>
      <c r="H208" s="176"/>
      <c r="I208" s="176"/>
      <c r="J208" s="176"/>
      <c r="O208" s="86"/>
      <c r="Q208" s="86"/>
    </row>
    <row r="209" spans="1:17" ht="15" x14ac:dyDescent="0.25">
      <c r="A209" s="88">
        <v>41405002</v>
      </c>
      <c r="B209" s="90" t="s">
        <v>396</v>
      </c>
      <c r="C209" s="176">
        <f t="shared" si="4"/>
        <v>0</v>
      </c>
      <c r="D209" s="176"/>
      <c r="E209" s="176"/>
      <c r="F209" s="176"/>
      <c r="G209" s="176"/>
      <c r="H209" s="176"/>
      <c r="I209" s="176"/>
      <c r="J209" s="176"/>
      <c r="O209" s="86"/>
      <c r="Q209" s="86"/>
    </row>
    <row r="210" spans="1:17" ht="18.75" x14ac:dyDescent="0.3">
      <c r="A210" s="87">
        <v>42</v>
      </c>
      <c r="B210" s="87" t="s">
        <v>2</v>
      </c>
      <c r="C210" s="176">
        <f t="shared" si="4"/>
        <v>0</v>
      </c>
      <c r="D210" s="181"/>
      <c r="E210" s="182"/>
      <c r="F210" s="181"/>
      <c r="G210" s="183"/>
      <c r="H210" s="183"/>
      <c r="I210" s="183"/>
      <c r="J210" s="183"/>
      <c r="O210" s="86"/>
      <c r="Q210" s="86"/>
    </row>
    <row r="211" spans="1:17" ht="18.75" x14ac:dyDescent="0.3">
      <c r="A211" s="100">
        <v>421</v>
      </c>
      <c r="B211" s="101" t="s">
        <v>397</v>
      </c>
      <c r="C211" s="176">
        <f t="shared" si="4"/>
        <v>0</v>
      </c>
      <c r="D211" s="183"/>
      <c r="E211" s="182"/>
      <c r="F211" s="184"/>
      <c r="G211" s="183"/>
      <c r="H211" s="183"/>
      <c r="I211" s="183"/>
      <c r="J211" s="183"/>
      <c r="O211" s="86"/>
      <c r="Q211" s="86"/>
    </row>
    <row r="212" spans="1:17" ht="18.75" x14ac:dyDescent="0.3">
      <c r="A212" s="101">
        <v>42101</v>
      </c>
      <c r="B212" s="101" t="s">
        <v>21</v>
      </c>
      <c r="C212" s="176">
        <f t="shared" si="4"/>
        <v>0</v>
      </c>
      <c r="D212" s="183"/>
      <c r="E212" s="182"/>
      <c r="F212" s="184"/>
      <c r="G212" s="183"/>
      <c r="H212" s="183"/>
      <c r="I212" s="183"/>
      <c r="J212" s="183"/>
      <c r="O212" s="86"/>
      <c r="Q212" s="86"/>
    </row>
    <row r="213" spans="1:17" ht="18.75" x14ac:dyDescent="0.3">
      <c r="A213" s="102">
        <v>42101001</v>
      </c>
      <c r="B213" s="96" t="s">
        <v>21</v>
      </c>
      <c r="C213" s="176">
        <f t="shared" si="4"/>
        <v>0</v>
      </c>
      <c r="D213" s="183"/>
      <c r="E213" s="182"/>
      <c r="F213" s="184"/>
      <c r="G213" s="183"/>
      <c r="H213" s="183"/>
      <c r="I213" s="183"/>
      <c r="J213" s="183"/>
      <c r="O213" s="86"/>
      <c r="Q213" s="86"/>
    </row>
    <row r="214" spans="1:17" ht="18.75" x14ac:dyDescent="0.3">
      <c r="A214" s="101">
        <v>42102</v>
      </c>
      <c r="B214" s="101" t="s">
        <v>20</v>
      </c>
      <c r="C214" s="176">
        <f t="shared" si="4"/>
        <v>0</v>
      </c>
      <c r="D214" s="183"/>
      <c r="E214" s="182"/>
      <c r="F214" s="184"/>
      <c r="G214" s="183"/>
      <c r="H214" s="183"/>
      <c r="I214" s="183"/>
      <c r="J214" s="183"/>
      <c r="O214" s="86"/>
      <c r="Q214" s="86"/>
    </row>
    <row r="215" spans="1:17" ht="18.75" x14ac:dyDescent="0.3">
      <c r="A215" s="102">
        <v>42102001</v>
      </c>
      <c r="B215" s="96" t="s">
        <v>398</v>
      </c>
      <c r="C215" s="176">
        <f t="shared" si="4"/>
        <v>0</v>
      </c>
      <c r="D215" s="183"/>
      <c r="E215" s="182"/>
      <c r="F215" s="184"/>
      <c r="G215" s="183"/>
      <c r="H215" s="183"/>
      <c r="I215" s="183"/>
      <c r="J215" s="183"/>
      <c r="O215" s="86"/>
      <c r="Q215" s="86"/>
    </row>
    <row r="216" spans="1:17" ht="18.75" x14ac:dyDescent="0.3">
      <c r="A216" s="102">
        <v>42102002</v>
      </c>
      <c r="B216" s="96" t="s">
        <v>399</v>
      </c>
      <c r="C216" s="176">
        <f t="shared" si="4"/>
        <v>0</v>
      </c>
      <c r="D216" s="183"/>
      <c r="E216" s="182"/>
      <c r="F216" s="184"/>
      <c r="G216" s="183"/>
      <c r="H216" s="183"/>
      <c r="I216" s="183"/>
      <c r="J216" s="183"/>
      <c r="O216" s="86"/>
      <c r="Q216" s="86"/>
    </row>
    <row r="217" spans="1:17" ht="18.75" x14ac:dyDescent="0.3">
      <c r="A217" s="102">
        <v>42102003</v>
      </c>
      <c r="B217" s="96" t="s">
        <v>400</v>
      </c>
      <c r="C217" s="176">
        <f t="shared" si="4"/>
        <v>0</v>
      </c>
      <c r="D217" s="183"/>
      <c r="E217" s="182"/>
      <c r="F217" s="184"/>
      <c r="G217" s="183"/>
      <c r="H217" s="183"/>
      <c r="I217" s="183"/>
      <c r="J217" s="183"/>
      <c r="O217" s="86"/>
      <c r="Q217" s="86"/>
    </row>
    <row r="218" spans="1:17" ht="18.75" x14ac:dyDescent="0.3">
      <c r="A218" s="102">
        <v>42102004</v>
      </c>
      <c r="B218" s="96" t="s">
        <v>401</v>
      </c>
      <c r="C218" s="176">
        <f t="shared" si="4"/>
        <v>15000</v>
      </c>
      <c r="D218" s="183"/>
      <c r="E218" s="182">
        <v>15000</v>
      </c>
      <c r="F218" s="184"/>
      <c r="G218" s="183"/>
      <c r="H218" s="183"/>
      <c r="I218" s="183"/>
      <c r="J218" s="183"/>
      <c r="O218" s="86"/>
      <c r="Q218" s="86"/>
    </row>
    <row r="219" spans="1:17" ht="18.75" x14ac:dyDescent="0.3">
      <c r="A219" s="102">
        <v>42102005</v>
      </c>
      <c r="B219" s="96" t="s">
        <v>402</v>
      </c>
      <c r="C219" s="176">
        <f t="shared" si="4"/>
        <v>0</v>
      </c>
      <c r="D219" s="183"/>
      <c r="E219" s="182"/>
      <c r="F219" s="184"/>
      <c r="G219" s="183"/>
      <c r="H219" s="183"/>
      <c r="I219" s="183"/>
      <c r="J219" s="183"/>
      <c r="O219" s="86"/>
      <c r="Q219" s="86"/>
    </row>
    <row r="220" spans="1:17" ht="18.75" x14ac:dyDescent="0.3">
      <c r="A220" s="102">
        <v>42102006</v>
      </c>
      <c r="B220" s="96" t="s">
        <v>403</v>
      </c>
      <c r="C220" s="176">
        <f t="shared" si="4"/>
        <v>0</v>
      </c>
      <c r="D220" s="183"/>
      <c r="E220" s="182"/>
      <c r="F220" s="184"/>
      <c r="G220" s="183"/>
      <c r="H220" s="183"/>
      <c r="I220" s="183"/>
      <c r="J220" s="183"/>
      <c r="O220" s="86"/>
      <c r="Q220" s="86"/>
    </row>
    <row r="221" spans="1:17" ht="18.75" x14ac:dyDescent="0.3">
      <c r="A221" s="102">
        <v>42102007</v>
      </c>
      <c r="B221" s="96" t="s">
        <v>404</v>
      </c>
      <c r="C221" s="176">
        <f t="shared" si="4"/>
        <v>0</v>
      </c>
      <c r="D221" s="183"/>
      <c r="E221" s="182"/>
      <c r="F221" s="184"/>
      <c r="G221" s="183"/>
      <c r="H221" s="183"/>
      <c r="I221" s="183"/>
      <c r="J221" s="183"/>
      <c r="O221" s="86"/>
      <c r="Q221" s="86"/>
    </row>
    <row r="222" spans="1:17" ht="18.75" x14ac:dyDescent="0.3">
      <c r="A222" s="102">
        <v>42102008</v>
      </c>
      <c r="B222" s="103" t="s">
        <v>405</v>
      </c>
      <c r="C222" s="176">
        <f t="shared" si="4"/>
        <v>1627872</v>
      </c>
      <c r="D222" s="183"/>
      <c r="E222" s="182">
        <v>1627872</v>
      </c>
      <c r="F222" s="184"/>
      <c r="G222" s="183"/>
      <c r="H222" s="183"/>
      <c r="I222" s="183"/>
      <c r="J222" s="183"/>
      <c r="O222" s="86"/>
      <c r="Q222" s="86"/>
    </row>
    <row r="223" spans="1:17" ht="18.75" x14ac:dyDescent="0.3">
      <c r="A223" s="101">
        <v>42103</v>
      </c>
      <c r="B223" s="101" t="s">
        <v>22</v>
      </c>
      <c r="C223" s="176">
        <f t="shared" si="4"/>
        <v>0</v>
      </c>
      <c r="D223" s="183"/>
      <c r="E223" s="182"/>
      <c r="F223" s="184"/>
      <c r="G223" s="183"/>
      <c r="H223" s="183"/>
      <c r="I223" s="183"/>
      <c r="J223" s="183"/>
      <c r="O223" s="86"/>
      <c r="Q223" s="86"/>
    </row>
    <row r="224" spans="1:17" ht="18.75" x14ac:dyDescent="0.3">
      <c r="A224" s="96">
        <v>42103001</v>
      </c>
      <c r="B224" s="96" t="s">
        <v>406</v>
      </c>
      <c r="C224" s="176">
        <f t="shared" si="4"/>
        <v>0</v>
      </c>
      <c r="D224" s="183"/>
      <c r="E224" s="182"/>
      <c r="F224" s="184"/>
      <c r="G224" s="183"/>
      <c r="H224" s="183"/>
      <c r="I224" s="183"/>
      <c r="J224" s="183"/>
      <c r="O224" s="86"/>
      <c r="Q224" s="86"/>
    </row>
    <row r="225" spans="1:17" ht="18.75" x14ac:dyDescent="0.3">
      <c r="A225" s="96">
        <v>42103002</v>
      </c>
      <c r="B225" s="96" t="s">
        <v>122</v>
      </c>
      <c r="C225" s="176">
        <f t="shared" si="4"/>
        <v>0</v>
      </c>
      <c r="D225" s="183"/>
      <c r="E225" s="182"/>
      <c r="F225" s="184"/>
      <c r="G225" s="183"/>
      <c r="H225" s="183"/>
      <c r="I225" s="183"/>
      <c r="J225" s="183"/>
      <c r="O225" s="86"/>
      <c r="Q225" s="86"/>
    </row>
    <row r="226" spans="1:17" ht="18.75" x14ac:dyDescent="0.3">
      <c r="A226" s="96">
        <v>42103003</v>
      </c>
      <c r="B226" s="96" t="s">
        <v>124</v>
      </c>
      <c r="C226" s="176">
        <f t="shared" si="4"/>
        <v>0</v>
      </c>
      <c r="D226" s="183"/>
      <c r="E226" s="182"/>
      <c r="F226" s="184"/>
      <c r="G226" s="183"/>
      <c r="H226" s="183"/>
      <c r="I226" s="183"/>
      <c r="J226" s="183"/>
      <c r="O226" s="86"/>
      <c r="Q226" s="86"/>
    </row>
    <row r="227" spans="1:17" ht="18.75" x14ac:dyDescent="0.3">
      <c r="A227" s="96">
        <v>42103004</v>
      </c>
      <c r="B227" s="96" t="s">
        <v>126</v>
      </c>
      <c r="C227" s="176">
        <f t="shared" si="4"/>
        <v>0</v>
      </c>
      <c r="D227" s="183"/>
      <c r="E227" s="182"/>
      <c r="F227" s="184"/>
      <c r="G227" s="183"/>
      <c r="H227" s="183"/>
      <c r="I227" s="183"/>
      <c r="J227" s="183"/>
      <c r="O227" s="86"/>
      <c r="Q227" s="86"/>
    </row>
    <row r="228" spans="1:17" ht="18.75" x14ac:dyDescent="0.3">
      <c r="A228" s="96">
        <v>42103005</v>
      </c>
      <c r="B228" s="96" t="s">
        <v>128</v>
      </c>
      <c r="C228" s="176">
        <f t="shared" si="4"/>
        <v>0</v>
      </c>
      <c r="D228" s="183"/>
      <c r="E228" s="182"/>
      <c r="F228" s="184"/>
      <c r="G228" s="183"/>
      <c r="H228" s="183"/>
      <c r="I228" s="183"/>
      <c r="J228" s="183"/>
      <c r="O228" s="86"/>
      <c r="Q228" s="86"/>
    </row>
    <row r="229" spans="1:17" ht="18.75" x14ac:dyDescent="0.3">
      <c r="A229" s="96">
        <v>42103006</v>
      </c>
      <c r="B229" s="96" t="s">
        <v>130</v>
      </c>
      <c r="C229" s="176">
        <f t="shared" si="4"/>
        <v>0</v>
      </c>
      <c r="D229" s="183"/>
      <c r="E229" s="182"/>
      <c r="F229" s="184"/>
      <c r="G229" s="183"/>
      <c r="H229" s="183"/>
      <c r="I229" s="183"/>
      <c r="J229" s="183"/>
      <c r="O229" s="86"/>
      <c r="Q229" s="86"/>
    </row>
    <row r="230" spans="1:17" ht="18.75" x14ac:dyDescent="0.3">
      <c r="A230" s="96">
        <v>42103007</v>
      </c>
      <c r="B230" s="96" t="s">
        <v>132</v>
      </c>
      <c r="C230" s="176">
        <f t="shared" si="4"/>
        <v>0</v>
      </c>
      <c r="D230" s="183"/>
      <c r="E230" s="182"/>
      <c r="F230" s="184"/>
      <c r="G230" s="183"/>
      <c r="H230" s="183"/>
      <c r="I230" s="183"/>
      <c r="J230" s="183"/>
      <c r="O230" s="86"/>
      <c r="Q230" s="86"/>
    </row>
    <row r="231" spans="1:17" ht="18.75" x14ac:dyDescent="0.3">
      <c r="A231" s="96">
        <v>42103008</v>
      </c>
      <c r="B231" s="96" t="s">
        <v>134</v>
      </c>
      <c r="C231" s="176">
        <f t="shared" si="4"/>
        <v>0</v>
      </c>
      <c r="D231" s="183"/>
      <c r="E231" s="182"/>
      <c r="F231" s="184"/>
      <c r="G231" s="183"/>
      <c r="H231" s="183"/>
      <c r="I231" s="183"/>
      <c r="J231" s="183"/>
      <c r="O231" s="86"/>
      <c r="Q231" s="86"/>
    </row>
    <row r="232" spans="1:17" ht="18.75" x14ac:dyDescent="0.3">
      <c r="A232" s="101">
        <v>42104</v>
      </c>
      <c r="B232" s="98" t="s">
        <v>23</v>
      </c>
      <c r="C232" s="176">
        <f t="shared" si="4"/>
        <v>0</v>
      </c>
      <c r="D232" s="183"/>
      <c r="E232" s="182"/>
      <c r="F232" s="184"/>
      <c r="G232" s="183"/>
      <c r="H232" s="183"/>
      <c r="I232" s="183"/>
      <c r="J232" s="183"/>
      <c r="O232" s="86"/>
      <c r="Q232" s="86"/>
    </row>
    <row r="233" spans="1:17" ht="18.75" x14ac:dyDescent="0.3">
      <c r="A233" s="96">
        <v>42104001</v>
      </c>
      <c r="B233" s="96" t="s">
        <v>407</v>
      </c>
      <c r="C233" s="176">
        <f t="shared" si="4"/>
        <v>0</v>
      </c>
      <c r="D233" s="183"/>
      <c r="E233" s="182"/>
      <c r="F233" s="184"/>
      <c r="G233" s="183"/>
      <c r="H233" s="183"/>
      <c r="I233" s="183"/>
      <c r="J233" s="183"/>
      <c r="O233" s="86"/>
      <c r="Q233" s="86"/>
    </row>
    <row r="234" spans="1:17" ht="18.75" x14ac:dyDescent="0.3">
      <c r="A234" s="96">
        <v>42104002</v>
      </c>
      <c r="B234" s="96" t="s">
        <v>136</v>
      </c>
      <c r="C234" s="176">
        <f t="shared" si="4"/>
        <v>0</v>
      </c>
      <c r="D234" s="183"/>
      <c r="E234" s="182"/>
      <c r="F234" s="184"/>
      <c r="G234" s="183"/>
      <c r="H234" s="183"/>
      <c r="I234" s="183"/>
      <c r="J234" s="183"/>
      <c r="O234" s="86"/>
      <c r="Q234" s="86"/>
    </row>
    <row r="235" spans="1:17" ht="18.75" x14ac:dyDescent="0.3">
      <c r="A235" s="96">
        <v>42104003</v>
      </c>
      <c r="B235" s="96" t="s">
        <v>138</v>
      </c>
      <c r="C235" s="176">
        <f t="shared" si="4"/>
        <v>0</v>
      </c>
      <c r="D235" s="183"/>
      <c r="E235" s="182"/>
      <c r="F235" s="184"/>
      <c r="G235" s="183"/>
      <c r="H235" s="183"/>
      <c r="I235" s="183"/>
      <c r="J235" s="183"/>
      <c r="O235" s="86"/>
      <c r="Q235" s="86"/>
    </row>
    <row r="236" spans="1:17" ht="18.75" x14ac:dyDescent="0.3">
      <c r="A236" s="96">
        <v>42104004</v>
      </c>
      <c r="B236" s="96" t="s">
        <v>140</v>
      </c>
      <c r="C236" s="176">
        <f t="shared" si="4"/>
        <v>0</v>
      </c>
      <c r="D236" s="183"/>
      <c r="E236" s="182"/>
      <c r="F236" s="184"/>
      <c r="G236" s="183"/>
      <c r="H236" s="183"/>
      <c r="I236" s="183"/>
      <c r="J236" s="183"/>
      <c r="O236" s="86"/>
      <c r="Q236" s="86"/>
    </row>
    <row r="237" spans="1:17" ht="18.75" x14ac:dyDescent="0.3">
      <c r="A237" s="96">
        <v>42104005</v>
      </c>
      <c r="B237" s="96" t="s">
        <v>142</v>
      </c>
      <c r="C237" s="176">
        <f t="shared" si="4"/>
        <v>0</v>
      </c>
      <c r="D237" s="183"/>
      <c r="E237" s="182"/>
      <c r="F237" s="184"/>
      <c r="G237" s="183"/>
      <c r="H237" s="183"/>
      <c r="I237" s="183"/>
      <c r="J237" s="183"/>
      <c r="O237" s="86"/>
      <c r="Q237" s="86"/>
    </row>
    <row r="238" spans="1:17" ht="18.75" x14ac:dyDescent="0.3">
      <c r="A238" s="101">
        <v>42105</v>
      </c>
      <c r="B238" s="98" t="s">
        <v>24</v>
      </c>
      <c r="C238" s="176">
        <f t="shared" si="4"/>
        <v>0</v>
      </c>
      <c r="D238" s="183"/>
      <c r="E238" s="182"/>
      <c r="F238" s="184"/>
      <c r="G238" s="183"/>
      <c r="H238" s="183"/>
      <c r="I238" s="183"/>
      <c r="J238" s="183"/>
      <c r="O238" s="86"/>
      <c r="Q238" s="86"/>
    </row>
    <row r="239" spans="1:17" ht="18.75" x14ac:dyDescent="0.3">
      <c r="A239" s="96">
        <v>42105001</v>
      </c>
      <c r="B239" s="96" t="s">
        <v>145</v>
      </c>
      <c r="C239" s="176">
        <f t="shared" si="4"/>
        <v>0</v>
      </c>
      <c r="D239" s="183"/>
      <c r="E239" s="182"/>
      <c r="F239" s="184"/>
      <c r="G239" s="183"/>
      <c r="H239" s="183"/>
      <c r="I239" s="183"/>
      <c r="J239" s="183"/>
      <c r="O239" s="86"/>
      <c r="Q239" s="86"/>
    </row>
    <row r="240" spans="1:17" ht="18.75" x14ac:dyDescent="0.3">
      <c r="A240" s="96">
        <v>42105002</v>
      </c>
      <c r="B240" s="96" t="s">
        <v>147</v>
      </c>
      <c r="C240" s="176">
        <f t="shared" si="4"/>
        <v>0</v>
      </c>
      <c r="D240" s="183"/>
      <c r="E240" s="182"/>
      <c r="F240" s="184"/>
      <c r="G240" s="183"/>
      <c r="H240" s="183"/>
      <c r="I240" s="183"/>
      <c r="J240" s="183"/>
      <c r="O240" s="86"/>
      <c r="Q240" s="86"/>
    </row>
    <row r="241" spans="1:17" ht="18.75" x14ac:dyDescent="0.3">
      <c r="A241" s="96">
        <v>42105003</v>
      </c>
      <c r="B241" s="96" t="s">
        <v>149</v>
      </c>
      <c r="C241" s="176">
        <f t="shared" si="4"/>
        <v>0</v>
      </c>
      <c r="D241" s="183"/>
      <c r="E241" s="182"/>
      <c r="F241" s="184"/>
      <c r="G241" s="183"/>
      <c r="H241" s="183"/>
      <c r="I241" s="183"/>
      <c r="J241" s="183"/>
      <c r="O241" s="86"/>
      <c r="Q241" s="86"/>
    </row>
    <row r="242" spans="1:17" ht="15" x14ac:dyDescent="0.25">
      <c r="A242" s="96">
        <v>42105004</v>
      </c>
      <c r="B242" s="96" t="s">
        <v>151</v>
      </c>
      <c r="C242" s="176">
        <f t="shared" si="4"/>
        <v>0</v>
      </c>
      <c r="D242" s="183"/>
      <c r="E242" s="185"/>
      <c r="F242" s="184"/>
      <c r="G242" s="183"/>
      <c r="H242" s="183"/>
      <c r="I242" s="183"/>
      <c r="J242" s="183"/>
      <c r="O242" s="86"/>
      <c r="Q242" s="86"/>
    </row>
    <row r="243" spans="1:17" ht="15" x14ac:dyDescent="0.25">
      <c r="A243" s="96">
        <v>42105005</v>
      </c>
      <c r="B243" s="96" t="s">
        <v>153</v>
      </c>
      <c r="C243" s="176">
        <f t="shared" si="4"/>
        <v>0</v>
      </c>
      <c r="D243" s="183"/>
      <c r="E243" s="185"/>
      <c r="F243" s="184"/>
      <c r="G243" s="183"/>
      <c r="H243" s="183"/>
      <c r="I243" s="183"/>
      <c r="J243" s="183"/>
      <c r="O243" s="86"/>
      <c r="Q243" s="86"/>
    </row>
    <row r="244" spans="1:17" ht="15" x14ac:dyDescent="0.25">
      <c r="A244" s="96">
        <v>42105006</v>
      </c>
      <c r="B244" s="96" t="s">
        <v>155</v>
      </c>
      <c r="C244" s="176">
        <f t="shared" si="4"/>
        <v>0</v>
      </c>
      <c r="D244" s="183"/>
      <c r="E244" s="185"/>
      <c r="F244" s="184"/>
      <c r="G244" s="183"/>
      <c r="H244" s="183"/>
      <c r="I244" s="183"/>
      <c r="J244" s="183"/>
      <c r="O244" s="86"/>
      <c r="Q244" s="86"/>
    </row>
    <row r="245" spans="1:17" ht="15" x14ac:dyDescent="0.25">
      <c r="A245" s="96">
        <v>42105007</v>
      </c>
      <c r="B245" s="96" t="s">
        <v>157</v>
      </c>
      <c r="C245" s="176">
        <f t="shared" si="4"/>
        <v>0</v>
      </c>
      <c r="D245" s="183"/>
      <c r="E245" s="185"/>
      <c r="F245" s="184"/>
      <c r="G245" s="183"/>
      <c r="H245" s="183"/>
      <c r="I245" s="183"/>
      <c r="J245" s="183"/>
      <c r="O245" s="86"/>
      <c r="Q245" s="86"/>
    </row>
    <row r="246" spans="1:17" ht="15" x14ac:dyDescent="0.25">
      <c r="A246" s="96">
        <v>42105008</v>
      </c>
      <c r="B246" s="96" t="s">
        <v>159</v>
      </c>
      <c r="C246" s="176">
        <f t="shared" si="4"/>
        <v>0</v>
      </c>
      <c r="D246" s="183"/>
      <c r="E246" s="185"/>
      <c r="F246" s="184"/>
      <c r="G246" s="183"/>
      <c r="H246" s="183"/>
      <c r="I246" s="183"/>
      <c r="J246" s="183"/>
      <c r="O246" s="86"/>
      <c r="Q246" s="86"/>
    </row>
    <row r="247" spans="1:17" ht="15" x14ac:dyDescent="0.25">
      <c r="A247" s="96">
        <v>42105009</v>
      </c>
      <c r="B247" s="96" t="s">
        <v>161</v>
      </c>
      <c r="C247" s="176">
        <f t="shared" si="4"/>
        <v>0</v>
      </c>
      <c r="D247" s="183"/>
      <c r="E247" s="185"/>
      <c r="F247" s="184"/>
      <c r="G247" s="183"/>
      <c r="H247" s="183"/>
      <c r="I247" s="183"/>
      <c r="J247" s="183"/>
      <c r="O247" s="86"/>
      <c r="Q247" s="86"/>
    </row>
    <row r="248" spans="1:17" ht="15" x14ac:dyDescent="0.25">
      <c r="A248" s="96">
        <v>42105010</v>
      </c>
      <c r="B248" s="96" t="s">
        <v>163</v>
      </c>
      <c r="C248" s="176">
        <f t="shared" si="4"/>
        <v>0</v>
      </c>
      <c r="D248" s="183"/>
      <c r="E248" s="186"/>
      <c r="F248" s="184"/>
      <c r="G248" s="183"/>
      <c r="H248" s="183"/>
      <c r="I248" s="183"/>
      <c r="J248" s="183"/>
      <c r="O248" s="86"/>
      <c r="Q248" s="86"/>
    </row>
    <row r="249" spans="1:17" ht="15.75" x14ac:dyDescent="0.25">
      <c r="A249" s="100">
        <v>422</v>
      </c>
      <c r="B249" s="101" t="s">
        <v>25</v>
      </c>
      <c r="C249" s="176">
        <f t="shared" si="4"/>
        <v>0</v>
      </c>
      <c r="D249" s="183"/>
      <c r="E249" s="176"/>
      <c r="F249" s="187"/>
      <c r="G249" s="183"/>
      <c r="H249" s="183"/>
      <c r="I249" s="183"/>
      <c r="J249" s="183"/>
      <c r="O249" s="86"/>
      <c r="Q249" s="86"/>
    </row>
    <row r="250" spans="1:17" ht="15.75" x14ac:dyDescent="0.25">
      <c r="A250" s="101">
        <v>42201</v>
      </c>
      <c r="B250" s="98" t="s">
        <v>408</v>
      </c>
      <c r="C250" s="176">
        <f t="shared" si="4"/>
        <v>0</v>
      </c>
      <c r="D250" s="183"/>
      <c r="E250" s="176"/>
      <c r="F250" s="187"/>
      <c r="G250" s="183"/>
      <c r="H250" s="183"/>
      <c r="I250" s="183"/>
      <c r="J250" s="183"/>
      <c r="O250" s="86"/>
      <c r="Q250" s="86"/>
    </row>
    <row r="251" spans="1:17" ht="15.75" x14ac:dyDescent="0.25">
      <c r="A251" s="96">
        <v>42201001</v>
      </c>
      <c r="B251" s="104" t="s">
        <v>408</v>
      </c>
      <c r="C251" s="176">
        <f t="shared" si="4"/>
        <v>0</v>
      </c>
      <c r="D251" s="183"/>
      <c r="E251" s="176"/>
      <c r="F251" s="187"/>
      <c r="G251" s="183"/>
      <c r="H251" s="183"/>
      <c r="I251" s="183"/>
      <c r="J251" s="183"/>
      <c r="O251" s="86"/>
      <c r="Q251" s="86"/>
    </row>
    <row r="252" spans="1:17" ht="15.75" x14ac:dyDescent="0.25">
      <c r="A252" s="101">
        <v>42202</v>
      </c>
      <c r="B252" s="98" t="s">
        <v>409</v>
      </c>
      <c r="C252" s="176">
        <f t="shared" si="4"/>
        <v>0</v>
      </c>
      <c r="D252" s="183"/>
      <c r="E252" s="176"/>
      <c r="F252" s="187"/>
      <c r="G252" s="183"/>
      <c r="H252" s="183"/>
      <c r="I252" s="183"/>
      <c r="J252" s="183"/>
      <c r="O252" s="86"/>
      <c r="Q252" s="86"/>
    </row>
    <row r="253" spans="1:17" ht="15.75" x14ac:dyDescent="0.25">
      <c r="A253" s="104">
        <v>42202001</v>
      </c>
      <c r="B253" s="104" t="s">
        <v>409</v>
      </c>
      <c r="C253" s="176">
        <f t="shared" si="4"/>
        <v>0</v>
      </c>
      <c r="D253" s="183"/>
      <c r="E253" s="176"/>
      <c r="F253" s="187"/>
      <c r="G253" s="183"/>
      <c r="H253" s="183"/>
      <c r="I253" s="183"/>
      <c r="J253" s="183"/>
      <c r="O253" s="86"/>
      <c r="Q253" s="86"/>
    </row>
    <row r="254" spans="1:17" ht="15.75" x14ac:dyDescent="0.25">
      <c r="A254" s="101">
        <v>42203</v>
      </c>
      <c r="B254" s="98" t="s">
        <v>410</v>
      </c>
      <c r="C254" s="176">
        <f t="shared" si="4"/>
        <v>0</v>
      </c>
      <c r="D254" s="183"/>
      <c r="E254" s="176"/>
      <c r="F254" s="187"/>
      <c r="G254" s="183"/>
      <c r="H254" s="183"/>
      <c r="I254" s="183"/>
      <c r="J254" s="183"/>
      <c r="O254" s="86"/>
      <c r="Q254" s="86"/>
    </row>
    <row r="255" spans="1:17" ht="15.75" x14ac:dyDescent="0.25">
      <c r="A255" s="105">
        <v>42203001</v>
      </c>
      <c r="B255" s="104" t="s">
        <v>410</v>
      </c>
      <c r="C255" s="176">
        <f t="shared" si="4"/>
        <v>0</v>
      </c>
      <c r="D255" s="183"/>
      <c r="E255" s="176"/>
      <c r="F255" s="187"/>
      <c r="G255" s="183"/>
      <c r="H255" s="183"/>
      <c r="I255" s="183"/>
      <c r="J255" s="183"/>
      <c r="O255" s="86"/>
      <c r="Q255" s="86"/>
    </row>
    <row r="256" spans="1:17" ht="18.75" x14ac:dyDescent="0.3">
      <c r="A256" s="87">
        <v>43</v>
      </c>
      <c r="B256" s="87" t="s">
        <v>26</v>
      </c>
      <c r="C256" s="176">
        <f t="shared" si="4"/>
        <v>0</v>
      </c>
      <c r="D256" s="188"/>
      <c r="E256" s="184"/>
      <c r="F256" s="184"/>
      <c r="G256" s="176"/>
      <c r="H256" s="183"/>
      <c r="I256" s="183"/>
      <c r="J256" s="183"/>
      <c r="O256" s="86"/>
      <c r="Q256" s="86"/>
    </row>
    <row r="257" spans="1:17" ht="18.75" x14ac:dyDescent="0.3">
      <c r="A257" s="87">
        <v>431</v>
      </c>
      <c r="B257" s="87" t="s">
        <v>26</v>
      </c>
      <c r="C257" s="176">
        <f t="shared" si="4"/>
        <v>0</v>
      </c>
      <c r="D257" s="184"/>
      <c r="E257" s="184"/>
      <c r="F257" s="184"/>
      <c r="G257" s="176"/>
      <c r="H257" s="183"/>
      <c r="I257" s="183"/>
      <c r="J257" s="183"/>
      <c r="O257" s="86"/>
      <c r="Q257" s="86"/>
    </row>
    <row r="258" spans="1:17" ht="18.75" x14ac:dyDescent="0.3">
      <c r="A258" s="87">
        <v>43101</v>
      </c>
      <c r="B258" s="101" t="s">
        <v>27</v>
      </c>
      <c r="C258" s="176">
        <f t="shared" si="4"/>
        <v>0</v>
      </c>
      <c r="D258" s="184"/>
      <c r="E258" s="184"/>
      <c r="F258" s="184"/>
      <c r="G258" s="176"/>
      <c r="H258" s="183"/>
      <c r="I258" s="183"/>
      <c r="J258" s="183"/>
      <c r="O258" s="86"/>
      <c r="Q258" s="86"/>
    </row>
    <row r="259" spans="1:17" ht="15" x14ac:dyDescent="0.25">
      <c r="A259" s="102">
        <v>43101001</v>
      </c>
      <c r="B259" s="102" t="s">
        <v>27</v>
      </c>
      <c r="C259" s="176">
        <f t="shared" si="4"/>
        <v>0</v>
      </c>
      <c r="D259" s="184"/>
      <c r="E259" s="184"/>
      <c r="F259" s="184"/>
      <c r="G259" s="176"/>
      <c r="H259" s="183"/>
      <c r="I259" s="183"/>
      <c r="J259" s="183"/>
      <c r="O259" s="86"/>
      <c r="Q259" s="86"/>
    </row>
    <row r="260" spans="1:17" ht="18.75" x14ac:dyDescent="0.3">
      <c r="A260" s="87">
        <v>43103</v>
      </c>
      <c r="B260" s="98" t="s">
        <v>28</v>
      </c>
      <c r="C260" s="176">
        <f t="shared" si="4"/>
        <v>0</v>
      </c>
      <c r="D260" s="184"/>
      <c r="E260" s="184"/>
      <c r="F260" s="184"/>
      <c r="G260" s="176"/>
      <c r="H260" s="183"/>
      <c r="I260" s="183"/>
      <c r="J260" s="183"/>
      <c r="O260" s="86"/>
      <c r="Q260" s="86"/>
    </row>
    <row r="261" spans="1:17" ht="15" x14ac:dyDescent="0.25">
      <c r="A261" s="88">
        <v>43103001</v>
      </c>
      <c r="B261" s="89" t="s">
        <v>411</v>
      </c>
      <c r="C261" s="176">
        <f t="shared" si="4"/>
        <v>0</v>
      </c>
      <c r="D261" s="184"/>
      <c r="E261" s="184"/>
      <c r="F261" s="184"/>
      <c r="G261" s="176"/>
      <c r="H261" s="183"/>
      <c r="I261" s="183"/>
      <c r="J261" s="183"/>
      <c r="O261" s="86"/>
      <c r="Q261" s="86"/>
    </row>
    <row r="262" spans="1:17" ht="15.75" x14ac:dyDescent="0.25">
      <c r="A262" s="88">
        <v>43103002</v>
      </c>
      <c r="B262" s="98" t="s">
        <v>367</v>
      </c>
      <c r="C262" s="176">
        <f t="shared" si="4"/>
        <v>0</v>
      </c>
      <c r="D262" s="189"/>
      <c r="E262" s="184"/>
      <c r="F262" s="184"/>
      <c r="G262" s="176"/>
      <c r="H262" s="183"/>
      <c r="I262" s="183"/>
      <c r="J262" s="183"/>
      <c r="O262" s="86"/>
      <c r="Q262" s="86"/>
    </row>
    <row r="263" spans="1:17" ht="15" x14ac:dyDescent="0.25">
      <c r="A263" s="88">
        <v>43103003</v>
      </c>
      <c r="B263" s="89" t="s">
        <v>378</v>
      </c>
      <c r="C263" s="176">
        <f t="shared" si="4"/>
        <v>0</v>
      </c>
      <c r="D263" s="189"/>
      <c r="E263" s="184"/>
      <c r="F263" s="184"/>
      <c r="G263" s="176"/>
      <c r="H263" s="183"/>
      <c r="I263" s="183"/>
      <c r="J263" s="183"/>
      <c r="O263" s="86"/>
      <c r="Q263" s="86"/>
    </row>
    <row r="264" spans="1:17" ht="18.75" x14ac:dyDescent="0.3">
      <c r="A264" s="87">
        <v>43104</v>
      </c>
      <c r="B264" s="89" t="s">
        <v>29</v>
      </c>
      <c r="C264" s="176">
        <f t="shared" ref="C264:C292" si="5">D264+E264+F264+G264+H264+I264+J264</f>
        <v>0</v>
      </c>
      <c r="D264" s="184"/>
      <c r="E264" s="184"/>
      <c r="F264" s="184"/>
      <c r="G264" s="176"/>
      <c r="H264" s="183"/>
      <c r="I264" s="183"/>
      <c r="J264" s="183"/>
      <c r="O264" s="86"/>
      <c r="Q264" s="86"/>
    </row>
    <row r="265" spans="1:17" ht="15" x14ac:dyDescent="0.25">
      <c r="A265" s="96">
        <v>43104001</v>
      </c>
      <c r="B265" s="89" t="s">
        <v>30</v>
      </c>
      <c r="C265" s="176">
        <f t="shared" si="5"/>
        <v>0</v>
      </c>
      <c r="D265" s="183"/>
      <c r="E265" s="184"/>
      <c r="F265" s="184"/>
      <c r="G265" s="176"/>
      <c r="H265" s="183"/>
      <c r="I265" s="183"/>
      <c r="J265" s="183"/>
      <c r="O265" s="86"/>
      <c r="Q265" s="86"/>
    </row>
    <row r="266" spans="1:17" ht="15" x14ac:dyDescent="0.25">
      <c r="A266" s="96">
        <v>43104002</v>
      </c>
      <c r="B266" s="89" t="s">
        <v>31</v>
      </c>
      <c r="C266" s="176">
        <f t="shared" si="5"/>
        <v>0</v>
      </c>
      <c r="D266" s="183"/>
      <c r="E266" s="184"/>
      <c r="F266" s="184"/>
      <c r="G266" s="176"/>
      <c r="H266" s="183"/>
      <c r="I266" s="183"/>
      <c r="J266" s="183"/>
      <c r="O266" s="86"/>
      <c r="Q266" s="86"/>
    </row>
    <row r="267" spans="1:17" ht="15" x14ac:dyDescent="0.25">
      <c r="A267" s="96">
        <v>4310400201</v>
      </c>
      <c r="B267" s="96" t="s">
        <v>412</v>
      </c>
      <c r="C267" s="176">
        <f t="shared" si="5"/>
        <v>0</v>
      </c>
      <c r="D267" s="183"/>
      <c r="E267" s="184"/>
      <c r="F267" s="184"/>
      <c r="G267" s="176"/>
      <c r="H267" s="183"/>
      <c r="I267" s="183"/>
      <c r="J267" s="183"/>
      <c r="O267" s="86"/>
      <c r="Q267" s="86"/>
    </row>
    <row r="268" spans="1:17" ht="15" x14ac:dyDescent="0.25">
      <c r="A268" s="96">
        <v>4310400202</v>
      </c>
      <c r="B268" s="96" t="s">
        <v>413</v>
      </c>
      <c r="C268" s="176">
        <f t="shared" si="5"/>
        <v>0</v>
      </c>
      <c r="D268" s="183"/>
      <c r="E268" s="184"/>
      <c r="F268" s="184"/>
      <c r="G268" s="176"/>
      <c r="H268" s="183"/>
      <c r="I268" s="183"/>
      <c r="J268" s="183"/>
      <c r="O268" s="86"/>
      <c r="Q268" s="86"/>
    </row>
    <row r="269" spans="1:17" ht="15" x14ac:dyDescent="0.25">
      <c r="A269" s="96">
        <v>4310400203</v>
      </c>
      <c r="B269" s="96" t="s">
        <v>414</v>
      </c>
      <c r="C269" s="176">
        <f t="shared" si="5"/>
        <v>0</v>
      </c>
      <c r="D269" s="183"/>
      <c r="E269" s="184"/>
      <c r="F269" s="184"/>
      <c r="G269" s="176"/>
      <c r="H269" s="183"/>
      <c r="I269" s="183"/>
      <c r="J269" s="183"/>
      <c r="O269" s="86"/>
      <c r="Q269" s="86"/>
    </row>
    <row r="270" spans="1:17" ht="15" x14ac:dyDescent="0.25">
      <c r="A270" s="96">
        <v>4310400204</v>
      </c>
      <c r="B270" s="96" t="s">
        <v>415</v>
      </c>
      <c r="C270" s="176">
        <f t="shared" si="5"/>
        <v>0</v>
      </c>
      <c r="D270" s="183"/>
      <c r="E270" s="184"/>
      <c r="F270" s="184"/>
      <c r="G270" s="176"/>
      <c r="H270" s="183"/>
      <c r="I270" s="183"/>
      <c r="J270" s="183"/>
      <c r="O270" s="86"/>
      <c r="Q270" s="86"/>
    </row>
    <row r="271" spans="1:17" ht="15" x14ac:dyDescent="0.25">
      <c r="A271" s="96">
        <v>4310400205</v>
      </c>
      <c r="B271" s="96" t="s">
        <v>391</v>
      </c>
      <c r="C271" s="176">
        <f t="shared" si="5"/>
        <v>0</v>
      </c>
      <c r="D271" s="183"/>
      <c r="E271" s="184"/>
      <c r="F271" s="184"/>
      <c r="G271" s="176"/>
      <c r="H271" s="183"/>
      <c r="I271" s="183"/>
      <c r="J271" s="183"/>
      <c r="O271" s="86"/>
      <c r="Q271" s="86"/>
    </row>
    <row r="272" spans="1:17" ht="15" x14ac:dyDescent="0.25">
      <c r="A272" s="96">
        <v>43104003</v>
      </c>
      <c r="B272" s="89" t="s">
        <v>18</v>
      </c>
      <c r="C272" s="176">
        <f t="shared" si="5"/>
        <v>0</v>
      </c>
      <c r="D272" s="183"/>
      <c r="E272" s="184"/>
      <c r="F272" s="184"/>
      <c r="G272" s="176"/>
      <c r="H272" s="183"/>
      <c r="I272" s="183"/>
      <c r="J272" s="183"/>
      <c r="O272" s="86"/>
      <c r="Q272" s="86"/>
    </row>
    <row r="273" spans="1:17" ht="15" x14ac:dyDescent="0.25">
      <c r="A273" s="96">
        <v>4310400301</v>
      </c>
      <c r="B273" s="90" t="s">
        <v>392</v>
      </c>
      <c r="C273" s="176">
        <f t="shared" si="5"/>
        <v>0</v>
      </c>
      <c r="D273" s="183"/>
      <c r="E273" s="184"/>
      <c r="F273" s="184"/>
      <c r="G273" s="176"/>
      <c r="H273" s="183"/>
      <c r="I273" s="183"/>
      <c r="J273" s="183"/>
      <c r="O273" s="86"/>
      <c r="Q273" s="86"/>
    </row>
    <row r="274" spans="1:17" ht="15" x14ac:dyDescent="0.25">
      <c r="A274" s="96">
        <v>4310400302</v>
      </c>
      <c r="B274" s="90" t="s">
        <v>416</v>
      </c>
      <c r="C274" s="176">
        <f t="shared" si="5"/>
        <v>0</v>
      </c>
      <c r="D274" s="183"/>
      <c r="E274" s="184"/>
      <c r="F274" s="184"/>
      <c r="G274" s="176"/>
      <c r="H274" s="183"/>
      <c r="I274" s="183"/>
      <c r="J274" s="183"/>
      <c r="O274" s="86"/>
      <c r="Q274" s="86"/>
    </row>
    <row r="275" spans="1:17" ht="15" x14ac:dyDescent="0.25">
      <c r="A275" s="96">
        <v>4310400303</v>
      </c>
      <c r="B275" s="90" t="s">
        <v>394</v>
      </c>
      <c r="C275" s="176">
        <f t="shared" si="5"/>
        <v>0</v>
      </c>
      <c r="D275" s="183"/>
      <c r="E275" s="184"/>
      <c r="F275" s="184"/>
      <c r="G275" s="176"/>
      <c r="H275" s="183"/>
      <c r="I275" s="183"/>
      <c r="J275" s="183"/>
      <c r="O275" s="86"/>
      <c r="Q275" s="86"/>
    </row>
    <row r="276" spans="1:17" ht="15" x14ac:dyDescent="0.25">
      <c r="A276" s="96">
        <v>43104004</v>
      </c>
      <c r="B276" s="89" t="s">
        <v>32</v>
      </c>
      <c r="C276" s="176">
        <f t="shared" si="5"/>
        <v>0</v>
      </c>
      <c r="D276" s="183"/>
      <c r="E276" s="184"/>
      <c r="F276" s="184"/>
      <c r="G276" s="176"/>
      <c r="H276" s="183"/>
      <c r="I276" s="183"/>
      <c r="J276" s="183"/>
      <c r="O276" s="86"/>
      <c r="Q276" s="86"/>
    </row>
    <row r="277" spans="1:17" ht="15" x14ac:dyDescent="0.25">
      <c r="A277" s="96">
        <v>4310400401</v>
      </c>
      <c r="B277" s="90" t="s">
        <v>32</v>
      </c>
      <c r="C277" s="176">
        <f t="shared" si="5"/>
        <v>0</v>
      </c>
      <c r="D277" s="183"/>
      <c r="E277" s="184"/>
      <c r="F277" s="184"/>
      <c r="G277" s="176"/>
      <c r="H277" s="183"/>
      <c r="I277" s="183"/>
      <c r="J277" s="183"/>
      <c r="O277" s="86"/>
      <c r="Q277" s="86"/>
    </row>
    <row r="278" spans="1:17" ht="18.75" x14ac:dyDescent="0.3">
      <c r="A278" s="87">
        <v>43105</v>
      </c>
      <c r="B278" s="101" t="s">
        <v>33</v>
      </c>
      <c r="C278" s="176">
        <f t="shared" si="5"/>
        <v>0</v>
      </c>
      <c r="D278" s="184"/>
      <c r="E278" s="184"/>
      <c r="F278" s="184"/>
      <c r="G278" s="176"/>
      <c r="H278" s="183"/>
      <c r="I278" s="183"/>
      <c r="J278" s="183"/>
      <c r="O278" s="86"/>
      <c r="Q278" s="86"/>
    </row>
    <row r="279" spans="1:17" ht="15" x14ac:dyDescent="0.25">
      <c r="A279" s="96">
        <v>43105001</v>
      </c>
      <c r="B279" s="102" t="s">
        <v>33</v>
      </c>
      <c r="C279" s="176">
        <f t="shared" si="5"/>
        <v>0</v>
      </c>
      <c r="D279" s="184"/>
      <c r="E279" s="184"/>
      <c r="F279" s="184"/>
      <c r="G279" s="176"/>
      <c r="H279" s="183"/>
      <c r="I279" s="183"/>
      <c r="J279" s="183"/>
      <c r="O279" s="86"/>
      <c r="Q279" s="86"/>
    </row>
    <row r="280" spans="1:17" ht="18.75" x14ac:dyDescent="0.3">
      <c r="A280" s="87">
        <v>43106</v>
      </c>
      <c r="B280" s="101" t="s">
        <v>34</v>
      </c>
      <c r="C280" s="176">
        <f t="shared" si="5"/>
        <v>0</v>
      </c>
      <c r="D280" s="184"/>
      <c r="E280" s="184"/>
      <c r="F280" s="184"/>
      <c r="G280" s="176"/>
      <c r="H280" s="183"/>
      <c r="I280" s="183"/>
      <c r="J280" s="183"/>
      <c r="O280" s="86"/>
      <c r="Q280" s="86"/>
    </row>
    <row r="281" spans="1:17" ht="15" x14ac:dyDescent="0.25">
      <c r="A281" s="102">
        <v>43106001</v>
      </c>
      <c r="B281" s="102" t="s">
        <v>417</v>
      </c>
      <c r="C281" s="176">
        <f t="shared" si="5"/>
        <v>0</v>
      </c>
      <c r="D281" s="184"/>
      <c r="E281" s="184"/>
      <c r="F281" s="184"/>
      <c r="G281" s="176"/>
      <c r="H281" s="183"/>
      <c r="I281" s="183"/>
      <c r="J281" s="183"/>
      <c r="O281" s="86"/>
      <c r="Q281" s="86"/>
    </row>
    <row r="282" spans="1:17" ht="15" x14ac:dyDescent="0.25">
      <c r="A282" s="102">
        <v>43106002</v>
      </c>
      <c r="B282" s="102" t="s">
        <v>418</v>
      </c>
      <c r="C282" s="176">
        <f t="shared" si="5"/>
        <v>0</v>
      </c>
      <c r="D282" s="184"/>
      <c r="E282" s="184"/>
      <c r="F282" s="184"/>
      <c r="G282" s="176"/>
      <c r="H282" s="183"/>
      <c r="I282" s="183"/>
      <c r="J282" s="183"/>
      <c r="O282" s="86"/>
      <c r="Q282" s="86"/>
    </row>
    <row r="283" spans="1:17" ht="15" x14ac:dyDescent="0.25">
      <c r="A283" s="102">
        <v>43106003</v>
      </c>
      <c r="B283" s="102" t="s">
        <v>419</v>
      </c>
      <c r="C283" s="176">
        <f t="shared" si="5"/>
        <v>0</v>
      </c>
      <c r="D283" s="184"/>
      <c r="E283" s="184"/>
      <c r="F283" s="184"/>
      <c r="G283" s="176"/>
      <c r="H283" s="183"/>
      <c r="I283" s="183"/>
      <c r="J283" s="183"/>
      <c r="O283" s="86"/>
      <c r="Q283" s="86"/>
    </row>
    <row r="284" spans="1:17" ht="15" x14ac:dyDescent="0.25">
      <c r="A284" s="102">
        <v>43106004</v>
      </c>
      <c r="B284" s="102" t="s">
        <v>420</v>
      </c>
      <c r="C284" s="176">
        <f t="shared" si="5"/>
        <v>0</v>
      </c>
      <c r="D284" s="184"/>
      <c r="E284" s="184"/>
      <c r="F284" s="184"/>
      <c r="G284" s="176"/>
      <c r="H284" s="183"/>
      <c r="I284" s="183"/>
      <c r="J284" s="183"/>
      <c r="O284" s="86"/>
      <c r="Q284" s="86"/>
    </row>
    <row r="285" spans="1:17" ht="18.75" x14ac:dyDescent="0.3">
      <c r="A285" s="87">
        <v>47</v>
      </c>
      <c r="B285" s="87" t="s">
        <v>35</v>
      </c>
      <c r="C285" s="176">
        <f t="shared" si="5"/>
        <v>0</v>
      </c>
      <c r="D285" s="177"/>
      <c r="E285" s="178"/>
      <c r="F285" s="179"/>
      <c r="G285" s="176"/>
      <c r="H285" s="176"/>
      <c r="I285" s="176"/>
      <c r="J285" s="176"/>
      <c r="O285" s="86"/>
      <c r="Q285" s="86"/>
    </row>
    <row r="286" spans="1:17" ht="18.75" x14ac:dyDescent="0.3">
      <c r="A286" s="87">
        <v>471</v>
      </c>
      <c r="B286" s="87" t="s">
        <v>35</v>
      </c>
      <c r="C286" s="176">
        <f t="shared" si="5"/>
        <v>0</v>
      </c>
      <c r="D286" s="178"/>
      <c r="E286" s="179"/>
      <c r="F286" s="179"/>
      <c r="G286" s="176"/>
      <c r="H286" s="176"/>
      <c r="I286" s="176"/>
      <c r="J286" s="176"/>
      <c r="O286" s="86"/>
      <c r="Q286" s="86"/>
    </row>
    <row r="287" spans="1:17" ht="18.75" x14ac:dyDescent="0.3">
      <c r="A287" s="87">
        <v>47101</v>
      </c>
      <c r="B287" s="87" t="s">
        <v>35</v>
      </c>
      <c r="C287" s="176">
        <f t="shared" si="5"/>
        <v>0</v>
      </c>
      <c r="D287" s="179"/>
      <c r="E287" s="176"/>
      <c r="F287" s="179"/>
      <c r="G287" s="176"/>
      <c r="H287" s="176"/>
      <c r="I287" s="176"/>
      <c r="J287" s="176"/>
      <c r="O287" s="86"/>
      <c r="Q287" s="86"/>
    </row>
    <row r="288" spans="1:17" ht="15.75" x14ac:dyDescent="0.25">
      <c r="A288" s="104">
        <v>47101001</v>
      </c>
      <c r="B288" s="96" t="s">
        <v>210</v>
      </c>
      <c r="C288" s="176">
        <f t="shared" si="5"/>
        <v>0</v>
      </c>
      <c r="D288" s="179"/>
      <c r="E288" s="176"/>
      <c r="F288" s="179"/>
      <c r="G288" s="176"/>
      <c r="H288" s="176"/>
      <c r="I288" s="176"/>
      <c r="J288" s="176"/>
      <c r="O288" s="86"/>
      <c r="Q288" s="86"/>
    </row>
    <row r="289" spans="1:17" ht="15.75" x14ac:dyDescent="0.25">
      <c r="A289" s="104">
        <v>47101002</v>
      </c>
      <c r="B289" s="96" t="s">
        <v>211</v>
      </c>
      <c r="C289" s="176">
        <f t="shared" si="5"/>
        <v>0</v>
      </c>
      <c r="D289" s="179"/>
      <c r="E289" s="176"/>
      <c r="F289" s="179"/>
      <c r="G289" s="176"/>
      <c r="H289" s="176"/>
      <c r="I289" s="176"/>
      <c r="J289" s="176"/>
      <c r="O289" s="86"/>
      <c r="Q289" s="86"/>
    </row>
    <row r="290" spans="1:17" ht="15.75" x14ac:dyDescent="0.25">
      <c r="A290" s="104">
        <v>47101003</v>
      </c>
      <c r="B290" s="96" t="s">
        <v>212</v>
      </c>
      <c r="C290" s="176">
        <f t="shared" si="5"/>
        <v>0</v>
      </c>
      <c r="D290" s="179"/>
      <c r="E290" s="176"/>
      <c r="F290" s="179"/>
      <c r="G290" s="176"/>
      <c r="H290" s="176"/>
      <c r="I290" s="176"/>
      <c r="J290" s="176"/>
      <c r="O290" s="86"/>
      <c r="Q290" s="86"/>
    </row>
    <row r="291" spans="1:17" ht="15.75" x14ac:dyDescent="0.25">
      <c r="A291" s="104">
        <v>47101004</v>
      </c>
      <c r="B291" s="96" t="s">
        <v>213</v>
      </c>
      <c r="C291" s="176">
        <f t="shared" si="5"/>
        <v>0</v>
      </c>
      <c r="D291" s="179"/>
      <c r="E291" s="176"/>
      <c r="F291" s="179"/>
      <c r="G291" s="176"/>
      <c r="H291" s="176"/>
      <c r="I291" s="176"/>
      <c r="J291" s="176"/>
      <c r="O291" s="86"/>
      <c r="Q291" s="86"/>
    </row>
    <row r="292" spans="1:17" ht="16.5" thickBot="1" x14ac:dyDescent="0.3">
      <c r="A292" s="104">
        <v>47101005</v>
      </c>
      <c r="B292" s="106" t="s">
        <v>214</v>
      </c>
      <c r="C292" s="176">
        <f t="shared" si="5"/>
        <v>0</v>
      </c>
      <c r="D292" s="191"/>
      <c r="E292" s="190"/>
      <c r="F292" s="191"/>
      <c r="G292" s="190"/>
      <c r="H292" s="190"/>
      <c r="I292" s="190"/>
      <c r="J292" s="190"/>
      <c r="O292" s="86"/>
      <c r="Q292" s="86"/>
    </row>
    <row r="293" spans="1:17" ht="33" customHeight="1" thickTop="1" thickBot="1" x14ac:dyDescent="0.25">
      <c r="A293" s="107"/>
      <c r="B293" s="108" t="s">
        <v>42</v>
      </c>
      <c r="C293" s="192">
        <f>SUM(C5:C292)</f>
        <v>2155177</v>
      </c>
      <c r="D293" s="192">
        <f t="shared" ref="D293:J293" si="6">SUM(D5:D292)</f>
        <v>495201</v>
      </c>
      <c r="E293" s="192">
        <f t="shared" si="6"/>
        <v>1642872</v>
      </c>
      <c r="F293" s="192">
        <f t="shared" si="6"/>
        <v>17104</v>
      </c>
      <c r="G293" s="192">
        <f t="shared" si="6"/>
        <v>0</v>
      </c>
      <c r="H293" s="192">
        <f t="shared" si="6"/>
        <v>0</v>
      </c>
      <c r="I293" s="192">
        <f t="shared" si="6"/>
        <v>0</v>
      </c>
      <c r="J293" s="192">
        <f t="shared" si="6"/>
        <v>0</v>
      </c>
    </row>
    <row r="294" spans="1:17" ht="15" thickTop="1" x14ac:dyDescent="0.2">
      <c r="C294" s="171">
        <v>2155177</v>
      </c>
      <c r="D294" s="171">
        <v>495201</v>
      </c>
      <c r="E294" s="171">
        <f>[1]ورقة1!$G$155</f>
        <v>1659976</v>
      </c>
    </row>
    <row r="295" spans="1:17" x14ac:dyDescent="0.2">
      <c r="C295" s="171">
        <f>C293-C294</f>
        <v>0</v>
      </c>
      <c r="D295" s="171">
        <f t="shared" ref="D295" si="7">D293-D294</f>
        <v>0</v>
      </c>
      <c r="E295" s="171">
        <f>E293-E294</f>
        <v>-17104</v>
      </c>
    </row>
  </sheetData>
  <autoFilter ref="A4:Q4" xr:uid="{00000000-0001-0000-0300-000000000000}"/>
  <mergeCells count="1">
    <mergeCell ref="A2:J2"/>
  </mergeCells>
  <printOptions horizontalCentered="1" verticalCentered="1"/>
  <pageMargins left="0" right="0" top="0.74803149606299213" bottom="0.74803149606299213" header="0.31496062992125984" footer="0.31496062992125984"/>
  <pageSetup scale="70" orientation="landscape" r:id="rId1"/>
  <ignoredErrors>
    <ignoredError sqref="C293 D293:J293 C5:C6 C7:C29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26"/>
  <sheetViews>
    <sheetView rightToLeft="1" workbookViewId="0">
      <selection activeCell="G10" sqref="A1:M10"/>
    </sheetView>
  </sheetViews>
  <sheetFormatPr defaultRowHeight="14.25" x14ac:dyDescent="0.2"/>
  <cols>
    <col min="2" max="2" width="29.25" customWidth="1"/>
    <col min="5" max="5" width="12.125" bestFit="1" customWidth="1"/>
    <col min="6" max="10" width="6.25" customWidth="1"/>
    <col min="11" max="11" width="25.25" customWidth="1"/>
    <col min="12" max="12" width="20" customWidth="1"/>
    <col min="13" max="13" width="17.25" customWidth="1"/>
  </cols>
  <sheetData>
    <row r="3" spans="1:13" ht="27.75" x14ac:dyDescent="0.4">
      <c r="A3" s="253" t="s">
        <v>180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3" ht="15" thickBot="1" x14ac:dyDescent="0.25"/>
    <row r="5" spans="1:13" ht="42" customHeight="1" thickTop="1" x14ac:dyDescent="0.2">
      <c r="A5" s="256" t="s">
        <v>92</v>
      </c>
      <c r="B5" s="261" t="s">
        <v>87</v>
      </c>
      <c r="C5" s="261" t="s">
        <v>88</v>
      </c>
      <c r="D5" s="261" t="s">
        <v>89</v>
      </c>
      <c r="E5" s="261" t="s">
        <v>93</v>
      </c>
      <c r="F5" s="258" t="s">
        <v>437</v>
      </c>
      <c r="G5" s="259"/>
      <c r="H5" s="259"/>
      <c r="I5" s="259"/>
      <c r="J5" s="260"/>
      <c r="K5" s="263" t="s">
        <v>90</v>
      </c>
      <c r="L5" s="254" t="s">
        <v>91</v>
      </c>
      <c r="M5" s="254" t="s">
        <v>185</v>
      </c>
    </row>
    <row r="6" spans="1:13" ht="15" customHeight="1" thickBot="1" x14ac:dyDescent="0.3">
      <c r="A6" s="257"/>
      <c r="B6" s="262"/>
      <c r="C6" s="262"/>
      <c r="D6" s="262"/>
      <c r="E6" s="262"/>
      <c r="F6" s="153">
        <v>1</v>
      </c>
      <c r="G6" s="154">
        <v>2</v>
      </c>
      <c r="H6" s="154">
        <v>3</v>
      </c>
      <c r="I6" s="154">
        <v>4</v>
      </c>
      <c r="J6" s="155">
        <v>5</v>
      </c>
      <c r="K6" s="264"/>
      <c r="L6" s="255"/>
      <c r="M6" s="255"/>
    </row>
    <row r="7" spans="1:13" ht="27" customHeight="1" thickTop="1" x14ac:dyDescent="0.2">
      <c r="A7" s="12">
        <v>1</v>
      </c>
      <c r="B7" s="15"/>
      <c r="C7" s="15"/>
      <c r="D7" s="15"/>
      <c r="E7" s="15"/>
      <c r="F7" s="18"/>
      <c r="G7" s="11"/>
      <c r="H7" s="11"/>
      <c r="I7" s="11"/>
      <c r="J7" s="19"/>
      <c r="K7" s="24"/>
      <c r="L7" s="25"/>
      <c r="M7" s="25"/>
    </row>
    <row r="8" spans="1:13" ht="35.25" customHeight="1" x14ac:dyDescent="0.2">
      <c r="A8" s="13"/>
      <c r="B8" s="16"/>
      <c r="C8" s="16"/>
      <c r="D8" s="16"/>
      <c r="E8" s="16"/>
      <c r="F8" s="20"/>
      <c r="G8" s="9"/>
      <c r="H8" s="9"/>
      <c r="I8" s="9"/>
      <c r="J8" s="21"/>
      <c r="K8" s="16"/>
      <c r="L8" s="158"/>
      <c r="M8" s="26"/>
    </row>
    <row r="9" spans="1:13" x14ac:dyDescent="0.2">
      <c r="A9" s="13"/>
      <c r="B9" s="16"/>
      <c r="C9" s="16"/>
      <c r="D9" s="16"/>
      <c r="E9" s="16"/>
      <c r="F9" s="20"/>
      <c r="G9" s="9"/>
      <c r="H9" s="9"/>
      <c r="I9" s="9"/>
      <c r="J9" s="21"/>
      <c r="K9" s="16"/>
      <c r="L9" s="157"/>
      <c r="M9" s="26"/>
    </row>
    <row r="10" spans="1:13" ht="27" customHeight="1" x14ac:dyDescent="0.2">
      <c r="A10" s="13"/>
      <c r="B10" s="16"/>
      <c r="C10" s="16"/>
      <c r="D10" s="16"/>
      <c r="E10" s="16"/>
      <c r="F10" s="20"/>
      <c r="G10" s="9"/>
      <c r="H10" s="9"/>
      <c r="I10" s="9"/>
      <c r="J10" s="21"/>
      <c r="K10" s="16"/>
      <c r="L10" s="26"/>
      <c r="M10" s="26"/>
    </row>
    <row r="11" spans="1:13" ht="27" customHeight="1" x14ac:dyDescent="0.2">
      <c r="A11" s="13"/>
      <c r="B11" s="16"/>
      <c r="C11" s="16"/>
      <c r="D11" s="16"/>
      <c r="E11" s="16"/>
      <c r="F11" s="20"/>
      <c r="G11" s="9"/>
      <c r="H11" s="9"/>
      <c r="I11" s="9"/>
      <c r="J11" s="21"/>
      <c r="K11" s="16"/>
      <c r="L11" s="26"/>
      <c r="M11" s="26"/>
    </row>
    <row r="12" spans="1:13" ht="27" customHeight="1" x14ac:dyDescent="0.2">
      <c r="A12" s="13"/>
      <c r="B12" s="16"/>
      <c r="C12" s="16"/>
      <c r="D12" s="16"/>
      <c r="E12" s="16"/>
      <c r="F12" s="20"/>
      <c r="G12" s="9"/>
      <c r="H12" s="9"/>
      <c r="I12" s="9"/>
      <c r="J12" s="21"/>
      <c r="K12" s="16"/>
      <c r="L12" s="26"/>
      <c r="M12" s="26"/>
    </row>
    <row r="13" spans="1:13" ht="27" customHeight="1" x14ac:dyDescent="0.2">
      <c r="A13" s="13"/>
      <c r="B13" s="16"/>
      <c r="C13" s="16"/>
      <c r="D13" s="16"/>
      <c r="E13" s="16"/>
      <c r="F13" s="20"/>
      <c r="G13" s="9"/>
      <c r="H13" s="9"/>
      <c r="I13" s="9"/>
      <c r="J13" s="21"/>
      <c r="K13" s="16"/>
      <c r="L13" s="26"/>
      <c r="M13" s="26"/>
    </row>
    <row r="14" spans="1:13" ht="27" customHeight="1" x14ac:dyDescent="0.2">
      <c r="A14" s="13"/>
      <c r="B14" s="16"/>
      <c r="C14" s="16"/>
      <c r="D14" s="16"/>
      <c r="E14" s="16"/>
      <c r="F14" s="20"/>
      <c r="G14" s="9"/>
      <c r="H14" s="9"/>
      <c r="I14" s="9"/>
      <c r="J14" s="21"/>
      <c r="K14" s="16"/>
      <c r="L14" s="26"/>
      <c r="M14" s="26"/>
    </row>
    <row r="15" spans="1:13" ht="27" customHeight="1" x14ac:dyDescent="0.2">
      <c r="A15" s="13"/>
      <c r="B15" s="16"/>
      <c r="C15" s="16"/>
      <c r="D15" s="16"/>
      <c r="E15" s="16"/>
      <c r="F15" s="20"/>
      <c r="G15" s="9"/>
      <c r="H15" s="9"/>
      <c r="I15" s="9"/>
      <c r="J15" s="21"/>
      <c r="K15" s="16"/>
      <c r="L15" s="26"/>
      <c r="M15" s="26"/>
    </row>
    <row r="16" spans="1:13" ht="27" customHeight="1" x14ac:dyDescent="0.2">
      <c r="A16" s="13"/>
      <c r="B16" s="16"/>
      <c r="C16" s="16"/>
      <c r="D16" s="16"/>
      <c r="E16" s="16"/>
      <c r="F16" s="20"/>
      <c r="G16" s="9"/>
      <c r="H16" s="9"/>
      <c r="I16" s="9"/>
      <c r="J16" s="21"/>
      <c r="K16" s="16"/>
      <c r="L16" s="26"/>
      <c r="M16" s="26"/>
    </row>
    <row r="17" spans="1:13" ht="27" customHeight="1" x14ac:dyDescent="0.2">
      <c r="A17" s="13"/>
      <c r="B17" s="16"/>
      <c r="C17" s="16"/>
      <c r="D17" s="16"/>
      <c r="E17" s="16"/>
      <c r="F17" s="20"/>
      <c r="G17" s="9"/>
      <c r="H17" s="9"/>
      <c r="I17" s="9"/>
      <c r="J17" s="21"/>
      <c r="K17" s="16"/>
      <c r="L17" s="26"/>
      <c r="M17" s="26"/>
    </row>
    <row r="18" spans="1:13" ht="27" customHeight="1" x14ac:dyDescent="0.2">
      <c r="A18" s="13"/>
      <c r="B18" s="16"/>
      <c r="C18" s="16"/>
      <c r="D18" s="16"/>
      <c r="E18" s="16"/>
      <c r="F18" s="20"/>
      <c r="G18" s="9"/>
      <c r="H18" s="9"/>
      <c r="I18" s="9"/>
      <c r="J18" s="21"/>
      <c r="K18" s="16"/>
      <c r="L18" s="26"/>
      <c r="M18" s="26"/>
    </row>
    <row r="19" spans="1:13" ht="27" customHeight="1" x14ac:dyDescent="0.2">
      <c r="A19" s="13"/>
      <c r="B19" s="16"/>
      <c r="C19" s="16"/>
      <c r="D19" s="16"/>
      <c r="E19" s="16"/>
      <c r="F19" s="20"/>
      <c r="G19" s="9"/>
      <c r="H19" s="9"/>
      <c r="I19" s="9"/>
      <c r="J19" s="21"/>
      <c r="K19" s="16"/>
      <c r="L19" s="26"/>
      <c r="M19" s="26"/>
    </row>
    <row r="20" spans="1:13" ht="27" customHeight="1" x14ac:dyDescent="0.2">
      <c r="A20" s="13"/>
      <c r="B20" s="16"/>
      <c r="C20" s="16"/>
      <c r="D20" s="16"/>
      <c r="E20" s="16"/>
      <c r="F20" s="20"/>
      <c r="G20" s="9"/>
      <c r="H20" s="9"/>
      <c r="I20" s="9"/>
      <c r="J20" s="21"/>
      <c r="K20" s="16"/>
      <c r="L20" s="26"/>
      <c r="M20" s="26"/>
    </row>
    <row r="21" spans="1:13" ht="27" customHeight="1" x14ac:dyDescent="0.2">
      <c r="A21" s="13"/>
      <c r="B21" s="16"/>
      <c r="C21" s="16"/>
      <c r="D21" s="16"/>
      <c r="E21" s="16"/>
      <c r="F21" s="20"/>
      <c r="G21" s="9"/>
      <c r="H21" s="9"/>
      <c r="I21" s="9"/>
      <c r="J21" s="21"/>
      <c r="K21" s="16"/>
      <c r="L21" s="26"/>
      <c r="M21" s="26"/>
    </row>
    <row r="22" spans="1:13" ht="27" customHeight="1" x14ac:dyDescent="0.2">
      <c r="A22" s="13"/>
      <c r="B22" s="16"/>
      <c r="C22" s="16"/>
      <c r="D22" s="16"/>
      <c r="E22" s="16"/>
      <c r="F22" s="20"/>
      <c r="G22" s="9"/>
      <c r="H22" s="9"/>
      <c r="I22" s="9"/>
      <c r="J22" s="21"/>
      <c r="K22" s="16"/>
      <c r="L22" s="26"/>
      <c r="M22" s="26"/>
    </row>
    <row r="23" spans="1:13" ht="27" customHeight="1" x14ac:dyDescent="0.2">
      <c r="A23" s="13"/>
      <c r="B23" s="16"/>
      <c r="C23" s="16"/>
      <c r="D23" s="16"/>
      <c r="E23" s="16"/>
      <c r="F23" s="20"/>
      <c r="G23" s="9"/>
      <c r="H23" s="9"/>
      <c r="I23" s="9"/>
      <c r="J23" s="21"/>
      <c r="K23" s="16"/>
      <c r="L23" s="26"/>
      <c r="M23" s="26"/>
    </row>
    <row r="24" spans="1:13" ht="27" customHeight="1" x14ac:dyDescent="0.2">
      <c r="A24" s="13"/>
      <c r="B24" s="16"/>
      <c r="C24" s="16"/>
      <c r="D24" s="16"/>
      <c r="E24" s="16"/>
      <c r="F24" s="20"/>
      <c r="G24" s="9"/>
      <c r="H24" s="9"/>
      <c r="I24" s="9"/>
      <c r="J24" s="21"/>
      <c r="K24" s="16"/>
      <c r="L24" s="26"/>
      <c r="M24" s="26"/>
    </row>
    <row r="25" spans="1:13" ht="24" customHeight="1" thickBot="1" x14ac:dyDescent="0.25">
      <c r="A25" s="14"/>
      <c r="B25" s="17"/>
      <c r="C25" s="17"/>
      <c r="D25" s="17"/>
      <c r="E25" s="17"/>
      <c r="F25" s="22"/>
      <c r="G25" s="10"/>
      <c r="H25" s="10"/>
      <c r="I25" s="10"/>
      <c r="J25" s="23"/>
      <c r="K25" s="17"/>
      <c r="L25" s="27"/>
      <c r="M25" s="27"/>
    </row>
    <row r="26" spans="1:13" ht="15" thickTop="1" x14ac:dyDescent="0.2"/>
  </sheetData>
  <mergeCells count="10">
    <mergeCell ref="A3:M3"/>
    <mergeCell ref="M5:M6"/>
    <mergeCell ref="L5:L6"/>
    <mergeCell ref="A5:A6"/>
    <mergeCell ref="F5:J5"/>
    <mergeCell ref="B5:B6"/>
    <mergeCell ref="C5:C6"/>
    <mergeCell ref="D5:D6"/>
    <mergeCell ref="E5:E6"/>
    <mergeCell ref="K5:K6"/>
  </mergeCells>
  <printOptions horizontalCentered="1" verticalCentered="1"/>
  <pageMargins left="0" right="0" top="0.35433070866141736" bottom="0.35433070866141736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9"/>
  <sheetViews>
    <sheetView rightToLeft="1" topLeftCell="A31" workbookViewId="0">
      <selection activeCell="C27" sqref="C27"/>
    </sheetView>
  </sheetViews>
  <sheetFormatPr defaultColWidth="8.875" defaultRowHeight="14.25" x14ac:dyDescent="0.2"/>
  <cols>
    <col min="1" max="1" width="8.875" style="55"/>
    <col min="2" max="2" width="39.875" style="55" customWidth="1"/>
    <col min="3" max="4" width="14.875" style="194" customWidth="1"/>
    <col min="5" max="5" width="17.75" style="55" customWidth="1"/>
    <col min="6" max="16384" width="8.875" style="55"/>
  </cols>
  <sheetData>
    <row r="2" spans="1:5" ht="20.25" x14ac:dyDescent="0.2">
      <c r="A2" s="267" t="s">
        <v>444</v>
      </c>
      <c r="B2" s="267"/>
      <c r="C2" s="267"/>
      <c r="D2" s="267"/>
      <c r="E2" s="267"/>
    </row>
    <row r="3" spans="1:5" ht="15" thickBot="1" x14ac:dyDescent="0.25"/>
    <row r="4" spans="1:5" ht="36" thickTop="1" thickBot="1" x14ac:dyDescent="0.25">
      <c r="A4" s="117" t="s">
        <v>0</v>
      </c>
      <c r="B4" s="118" t="s">
        <v>116</v>
      </c>
      <c r="C4" s="193" t="s">
        <v>428</v>
      </c>
      <c r="D4" s="193" t="s">
        <v>427</v>
      </c>
      <c r="E4" s="119" t="s">
        <v>178</v>
      </c>
    </row>
    <row r="5" spans="1:5" ht="30" thickTop="1" x14ac:dyDescent="0.2">
      <c r="A5" s="116">
        <v>1</v>
      </c>
      <c r="B5" s="115" t="s">
        <v>43</v>
      </c>
      <c r="C5" s="195"/>
      <c r="D5" s="196"/>
      <c r="E5" s="197"/>
    </row>
    <row r="6" spans="1:5" ht="18" x14ac:dyDescent="0.2">
      <c r="A6" s="198">
        <v>11</v>
      </c>
      <c r="B6" s="113" t="s">
        <v>44</v>
      </c>
      <c r="C6" s="199"/>
      <c r="D6" s="200"/>
      <c r="E6" s="201"/>
    </row>
    <row r="7" spans="1:5" ht="22.5" customHeight="1" x14ac:dyDescent="0.2">
      <c r="A7" s="112">
        <v>111</v>
      </c>
      <c r="B7" s="31" t="s">
        <v>422</v>
      </c>
      <c r="C7" s="199">
        <v>7516102.9800000004</v>
      </c>
      <c r="D7" s="199">
        <v>8429631.6999999993</v>
      </c>
      <c r="E7" s="201"/>
    </row>
    <row r="8" spans="1:5" ht="22.5" customHeight="1" x14ac:dyDescent="0.2">
      <c r="A8" s="112">
        <v>112</v>
      </c>
      <c r="B8" s="31" t="s">
        <v>45</v>
      </c>
      <c r="C8" s="199"/>
      <c r="D8" s="199"/>
      <c r="E8" s="201"/>
    </row>
    <row r="9" spans="1:5" ht="22.5" customHeight="1" x14ac:dyDescent="0.2">
      <c r="A9" s="112">
        <v>113</v>
      </c>
      <c r="B9" s="31" t="s">
        <v>46</v>
      </c>
      <c r="C9" s="199"/>
      <c r="D9" s="199"/>
      <c r="E9" s="201"/>
    </row>
    <row r="10" spans="1:5" ht="22.5" customHeight="1" x14ac:dyDescent="0.2">
      <c r="A10" s="112">
        <v>114</v>
      </c>
      <c r="B10" s="31" t="s">
        <v>47</v>
      </c>
      <c r="C10" s="199"/>
      <c r="D10" s="199"/>
      <c r="E10" s="201"/>
    </row>
    <row r="11" spans="1:5" ht="22.5" customHeight="1" x14ac:dyDescent="0.2">
      <c r="A11" s="112">
        <v>115</v>
      </c>
      <c r="B11" s="31" t="s">
        <v>48</v>
      </c>
      <c r="C11" s="199"/>
      <c r="D11" s="200"/>
      <c r="E11" s="201"/>
    </row>
    <row r="12" spans="1:5" ht="22.5" customHeight="1" x14ac:dyDescent="0.2">
      <c r="A12" s="112">
        <v>116</v>
      </c>
      <c r="B12" s="31" t="s">
        <v>49</v>
      </c>
      <c r="C12" s="199"/>
      <c r="D12" s="200"/>
      <c r="E12" s="201"/>
    </row>
    <row r="13" spans="1:5" ht="22.5" customHeight="1" x14ac:dyDescent="0.2">
      <c r="A13" s="112">
        <v>117</v>
      </c>
      <c r="B13" s="31" t="s">
        <v>50</v>
      </c>
      <c r="C13" s="199"/>
      <c r="D13" s="200"/>
      <c r="E13" s="201"/>
    </row>
    <row r="14" spans="1:5" ht="22.5" customHeight="1" thickBot="1" x14ac:dyDescent="0.25">
      <c r="A14" s="112">
        <v>118</v>
      </c>
      <c r="B14" s="31" t="s">
        <v>51</v>
      </c>
      <c r="C14" s="199"/>
      <c r="D14" s="200"/>
      <c r="E14" s="201"/>
    </row>
    <row r="15" spans="1:5" ht="22.5" customHeight="1" thickBot="1" x14ac:dyDescent="0.25">
      <c r="A15" s="123"/>
      <c r="B15" s="124" t="s">
        <v>423</v>
      </c>
      <c r="C15" s="202">
        <f>SUM(C5:C14)</f>
        <v>7516102.9800000004</v>
      </c>
      <c r="D15" s="202">
        <f>SUM(D5:D14)</f>
        <v>8429631.6999999993</v>
      </c>
      <c r="E15" s="203"/>
    </row>
    <row r="16" spans="1:5" ht="20.25" x14ac:dyDescent="0.2">
      <c r="A16" s="198">
        <v>12</v>
      </c>
      <c r="B16" s="111" t="s">
        <v>52</v>
      </c>
      <c r="C16" s="199">
        <v>0</v>
      </c>
      <c r="D16" s="200">
        <v>0</v>
      </c>
      <c r="E16" s="201"/>
    </row>
    <row r="17" spans="1:5" ht="21" customHeight="1" x14ac:dyDescent="0.2">
      <c r="A17" s="112">
        <v>121</v>
      </c>
      <c r="B17" s="31" t="s">
        <v>53</v>
      </c>
      <c r="C17" s="199">
        <v>5293955.25</v>
      </c>
      <c r="D17" s="199">
        <v>5289436.25</v>
      </c>
      <c r="E17" s="201"/>
    </row>
    <row r="18" spans="1:5" ht="21" customHeight="1" x14ac:dyDescent="0.2">
      <c r="A18" s="112">
        <v>122</v>
      </c>
      <c r="B18" s="31" t="s">
        <v>54</v>
      </c>
      <c r="C18" s="199"/>
      <c r="D18" s="200"/>
      <c r="E18" s="201"/>
    </row>
    <row r="19" spans="1:5" ht="21" customHeight="1" x14ac:dyDescent="0.2">
      <c r="A19" s="112">
        <v>123</v>
      </c>
      <c r="B19" s="31" t="s">
        <v>55</v>
      </c>
      <c r="C19" s="199"/>
      <c r="D19" s="200"/>
      <c r="E19" s="201"/>
    </row>
    <row r="20" spans="1:5" ht="21" customHeight="1" x14ac:dyDescent="0.2">
      <c r="A20" s="112">
        <v>124</v>
      </c>
      <c r="B20" s="31" t="s">
        <v>56</v>
      </c>
      <c r="C20" s="199"/>
      <c r="D20" s="200"/>
      <c r="E20" s="201"/>
    </row>
    <row r="21" spans="1:5" ht="21" customHeight="1" thickBot="1" x14ac:dyDescent="0.25">
      <c r="A21" s="120">
        <v>125</v>
      </c>
      <c r="B21" s="121" t="s">
        <v>57</v>
      </c>
      <c r="C21" s="204"/>
      <c r="D21" s="205"/>
      <c r="E21" s="206"/>
    </row>
    <row r="22" spans="1:5" ht="28.5" thickBot="1" x14ac:dyDescent="0.25">
      <c r="A22" s="123"/>
      <c r="B22" s="124" t="s">
        <v>424</v>
      </c>
      <c r="C22" s="202">
        <f>SUM(C16:C21)</f>
        <v>5293955.25</v>
      </c>
      <c r="D22" s="202">
        <f>SUM(D16:D21)</f>
        <v>5289436.25</v>
      </c>
      <c r="E22" s="203"/>
    </row>
    <row r="23" spans="1:5" ht="20.25" x14ac:dyDescent="0.2">
      <c r="A23" s="207">
        <v>13</v>
      </c>
      <c r="B23" s="122" t="s">
        <v>58</v>
      </c>
      <c r="C23" s="195">
        <v>0</v>
      </c>
      <c r="D23" s="196">
        <v>0</v>
      </c>
      <c r="E23" s="197"/>
    </row>
    <row r="24" spans="1:5" ht="20.25" customHeight="1" x14ac:dyDescent="0.2">
      <c r="A24" s="112">
        <v>131</v>
      </c>
      <c r="B24" s="31" t="s">
        <v>59</v>
      </c>
      <c r="C24" s="199">
        <v>0</v>
      </c>
      <c r="D24" s="200">
        <v>0</v>
      </c>
      <c r="E24" s="201"/>
    </row>
    <row r="25" spans="1:5" ht="20.25" customHeight="1" x14ac:dyDescent="0.2">
      <c r="A25" s="112">
        <v>132</v>
      </c>
      <c r="B25" s="31" t="s">
        <v>60</v>
      </c>
      <c r="C25" s="199">
        <v>0</v>
      </c>
      <c r="D25" s="200">
        <v>0</v>
      </c>
      <c r="E25" s="201"/>
    </row>
    <row r="26" spans="1:5" ht="20.25" customHeight="1" x14ac:dyDescent="0.2">
      <c r="A26" s="112">
        <v>133</v>
      </c>
      <c r="B26" s="31" t="s">
        <v>61</v>
      </c>
      <c r="C26" s="199">
        <v>0</v>
      </c>
      <c r="D26" s="200">
        <v>0</v>
      </c>
      <c r="E26" s="201"/>
    </row>
    <row r="27" spans="1:5" ht="20.25" customHeight="1" x14ac:dyDescent="0.2">
      <c r="A27" s="112">
        <v>134</v>
      </c>
      <c r="B27" s="31" t="s">
        <v>62</v>
      </c>
      <c r="C27" s="199">
        <v>4960000</v>
      </c>
      <c r="D27" s="200">
        <v>4960000</v>
      </c>
      <c r="E27" s="201"/>
    </row>
    <row r="28" spans="1:5" ht="20.25" customHeight="1" x14ac:dyDescent="0.2">
      <c r="A28" s="112">
        <v>135</v>
      </c>
      <c r="B28" s="31" t="s">
        <v>63</v>
      </c>
      <c r="C28" s="199">
        <v>0</v>
      </c>
      <c r="D28" s="200">
        <v>0</v>
      </c>
      <c r="E28" s="201"/>
    </row>
    <row r="29" spans="1:5" ht="20.25" customHeight="1" x14ac:dyDescent="0.2">
      <c r="A29" s="112">
        <v>136</v>
      </c>
      <c r="B29" s="31" t="s">
        <v>64</v>
      </c>
      <c r="C29" s="199">
        <v>0</v>
      </c>
      <c r="D29" s="200">
        <v>0</v>
      </c>
      <c r="E29" s="201"/>
    </row>
    <row r="30" spans="1:5" ht="20.25" customHeight="1" thickBot="1" x14ac:dyDescent="0.25">
      <c r="A30" s="114">
        <v>137</v>
      </c>
      <c r="B30" s="31" t="s">
        <v>57</v>
      </c>
      <c r="C30" s="208">
        <v>0</v>
      </c>
      <c r="D30" s="209">
        <v>0</v>
      </c>
      <c r="E30" s="210"/>
    </row>
    <row r="31" spans="1:5" ht="28.5" thickTop="1" x14ac:dyDescent="0.2">
      <c r="A31" s="125"/>
      <c r="B31" s="126" t="s">
        <v>425</v>
      </c>
      <c r="C31" s="211">
        <f>SUM(C23:C30)</f>
        <v>4960000</v>
      </c>
      <c r="D31" s="211">
        <f>SUM(D23:D30)</f>
        <v>4960000</v>
      </c>
      <c r="E31" s="212"/>
    </row>
    <row r="32" spans="1:5" ht="5.25" customHeight="1" thickBot="1" x14ac:dyDescent="0.25">
      <c r="C32" s="213"/>
      <c r="D32" s="213"/>
      <c r="E32" s="214"/>
    </row>
    <row r="33" spans="1:5" ht="27" customHeight="1" thickTop="1" thickBot="1" x14ac:dyDescent="0.25">
      <c r="A33" s="265" t="s">
        <v>426</v>
      </c>
      <c r="B33" s="266"/>
      <c r="C33" s="215">
        <f>C15+C22+C31</f>
        <v>17770058.23</v>
      </c>
      <c r="D33" s="215">
        <f>D15+D22+D31</f>
        <v>18679067.949999999</v>
      </c>
      <c r="E33" s="216"/>
    </row>
    <row r="34" spans="1:5" ht="15" thickTop="1" x14ac:dyDescent="0.2"/>
    <row r="39" spans="1:5" x14ac:dyDescent="0.2">
      <c r="C39" s="194">
        <f>C33-'بيانات الالتزامات وصافي الاصول'!D31</f>
        <v>0</v>
      </c>
      <c r="D39" s="194">
        <f>D33-'بيانات الالتزامات وصافي الاصول'!E31</f>
        <v>0</v>
      </c>
    </row>
  </sheetData>
  <mergeCells count="2">
    <mergeCell ref="A33:B33"/>
    <mergeCell ref="A2:E2"/>
  </mergeCells>
  <pageMargins left="0.7" right="0.7" top="0.75" bottom="0.75" header="0.3" footer="0.3"/>
  <pageSetup paperSize="9" orientation="portrait" r:id="rId1"/>
  <ignoredErrors>
    <ignoredError sqref="C15 C22 C33 C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2"/>
  <sheetViews>
    <sheetView rightToLeft="1" topLeftCell="A13" zoomScale="96" zoomScaleNormal="96" workbookViewId="0">
      <selection activeCell="H24" sqref="H24:I30"/>
    </sheetView>
  </sheetViews>
  <sheetFormatPr defaultColWidth="8.875" defaultRowHeight="14.25" x14ac:dyDescent="0.2"/>
  <cols>
    <col min="1" max="1" width="8.875" style="55"/>
    <col min="2" max="2" width="8.125" style="55" bestFit="1" customWidth="1"/>
    <col min="3" max="3" width="28.25" style="55" customWidth="1"/>
    <col min="4" max="4" width="10.25" style="194" bestFit="1" customWidth="1"/>
    <col min="5" max="5" width="12.25" style="194" bestFit="1" customWidth="1"/>
    <col min="6" max="6" width="15.375" style="55" customWidth="1"/>
    <col min="7" max="8" width="8.875" style="55"/>
    <col min="9" max="9" width="9.875" style="55" bestFit="1" customWidth="1"/>
    <col min="10" max="16384" width="8.875" style="55"/>
  </cols>
  <sheetData>
    <row r="2" spans="2:6" ht="20.25" x14ac:dyDescent="0.2">
      <c r="B2" s="267" t="s">
        <v>445</v>
      </c>
      <c r="C2" s="267"/>
      <c r="D2" s="267"/>
      <c r="E2" s="267"/>
      <c r="F2" s="267"/>
    </row>
    <row r="3" spans="2:6" ht="15" thickBot="1" x14ac:dyDescent="0.25"/>
    <row r="4" spans="2:6" ht="36" thickTop="1" thickBot="1" x14ac:dyDescent="0.25">
      <c r="B4" s="117" t="s">
        <v>0</v>
      </c>
      <c r="C4" s="118" t="s">
        <v>116</v>
      </c>
      <c r="D4" s="193" t="s">
        <v>428</v>
      </c>
      <c r="E4" s="193" t="s">
        <v>427</v>
      </c>
      <c r="F4" s="119" t="s">
        <v>178</v>
      </c>
    </row>
    <row r="5" spans="2:6" ht="30" thickTop="1" x14ac:dyDescent="0.2">
      <c r="B5" s="116">
        <v>2</v>
      </c>
      <c r="C5" s="115" t="s">
        <v>429</v>
      </c>
      <c r="D5" s="195">
        <v>0</v>
      </c>
      <c r="E5" s="195">
        <v>0</v>
      </c>
      <c r="F5" s="197"/>
    </row>
    <row r="6" spans="2:6" ht="20.25" x14ac:dyDescent="0.2">
      <c r="B6" s="198">
        <v>21</v>
      </c>
      <c r="C6" s="111" t="s">
        <v>65</v>
      </c>
      <c r="D6" s="199">
        <v>0</v>
      </c>
      <c r="E6" s="199">
        <v>0</v>
      </c>
      <c r="F6" s="201"/>
    </row>
    <row r="7" spans="2:6" ht="15.75" x14ac:dyDescent="0.2">
      <c r="B7" s="112">
        <v>211</v>
      </c>
      <c r="C7" s="31" t="s">
        <v>66</v>
      </c>
      <c r="D7" s="199">
        <v>935653.47</v>
      </c>
      <c r="E7" s="199">
        <v>935653.47</v>
      </c>
      <c r="F7" s="201"/>
    </row>
    <row r="8" spans="2:6" ht="15.75" x14ac:dyDescent="0.2">
      <c r="B8" s="112">
        <v>212</v>
      </c>
      <c r="C8" s="31" t="s">
        <v>67</v>
      </c>
      <c r="D8" s="199">
        <v>0</v>
      </c>
      <c r="E8" s="199">
        <v>0</v>
      </c>
      <c r="F8" s="201"/>
    </row>
    <row r="9" spans="2:6" ht="15.75" x14ac:dyDescent="0.2">
      <c r="B9" s="112">
        <v>213</v>
      </c>
      <c r="C9" s="31" t="s">
        <v>68</v>
      </c>
      <c r="D9" s="199">
        <v>0</v>
      </c>
      <c r="E9" s="199">
        <v>0</v>
      </c>
      <c r="F9" s="201"/>
    </row>
    <row r="10" spans="2:6" ht="15.75" x14ac:dyDescent="0.2">
      <c r="B10" s="112">
        <v>214</v>
      </c>
      <c r="C10" s="31" t="s">
        <v>69</v>
      </c>
      <c r="D10" s="199">
        <v>0</v>
      </c>
      <c r="E10" s="199">
        <v>0</v>
      </c>
      <c r="F10" s="201"/>
    </row>
    <row r="11" spans="2:6" ht="15.75" x14ac:dyDescent="0.2">
      <c r="B11" s="112">
        <v>215</v>
      </c>
      <c r="C11" s="31" t="s">
        <v>70</v>
      </c>
      <c r="D11" s="199">
        <v>0</v>
      </c>
      <c r="E11" s="199">
        <v>0</v>
      </c>
      <c r="F11" s="201"/>
    </row>
    <row r="12" spans="2:6" ht="16.5" thickBot="1" x14ac:dyDescent="0.25">
      <c r="B12" s="112">
        <v>216</v>
      </c>
      <c r="C12" s="31" t="s">
        <v>71</v>
      </c>
      <c r="D12" s="199">
        <v>0</v>
      </c>
      <c r="E12" s="199">
        <v>0</v>
      </c>
      <c r="F12" s="201"/>
    </row>
    <row r="13" spans="2:6" ht="28.5" thickBot="1" x14ac:dyDescent="0.25">
      <c r="B13" s="123"/>
      <c r="C13" s="124" t="s">
        <v>430</v>
      </c>
      <c r="D13" s="202">
        <f>SUM(D5:D12)</f>
        <v>935653.47</v>
      </c>
      <c r="E13" s="202">
        <f>SUM(E5:E12)</f>
        <v>935653.47</v>
      </c>
      <c r="F13" s="203"/>
    </row>
    <row r="14" spans="2:6" ht="20.25" x14ac:dyDescent="0.2">
      <c r="B14" s="198">
        <v>22</v>
      </c>
      <c r="C14" s="111" t="s">
        <v>72</v>
      </c>
      <c r="D14" s="199">
        <v>0</v>
      </c>
      <c r="E14" s="199">
        <v>0</v>
      </c>
      <c r="F14" s="201"/>
    </row>
    <row r="15" spans="2:6" ht="15.75" x14ac:dyDescent="0.2">
      <c r="B15" s="112">
        <v>221</v>
      </c>
      <c r="C15" s="31" t="s">
        <v>73</v>
      </c>
      <c r="D15" s="199">
        <v>0</v>
      </c>
      <c r="E15" s="199">
        <v>0</v>
      </c>
      <c r="F15" s="201"/>
    </row>
    <row r="16" spans="2:6" ht="15.75" x14ac:dyDescent="0.2">
      <c r="B16" s="112">
        <v>222</v>
      </c>
      <c r="C16" s="31" t="s">
        <v>74</v>
      </c>
      <c r="D16" s="199">
        <v>0</v>
      </c>
      <c r="E16" s="199">
        <v>0</v>
      </c>
      <c r="F16" s="201"/>
    </row>
    <row r="17" spans="2:9" ht="15.75" x14ac:dyDescent="0.2">
      <c r="B17" s="112">
        <v>223</v>
      </c>
      <c r="C17" s="31" t="s">
        <v>75</v>
      </c>
      <c r="D17" s="199">
        <v>0</v>
      </c>
      <c r="E17" s="199">
        <v>0</v>
      </c>
      <c r="F17" s="201"/>
    </row>
    <row r="18" spans="2:9" ht="15.75" x14ac:dyDescent="0.2">
      <c r="B18" s="112">
        <v>224</v>
      </c>
      <c r="C18" s="31" t="s">
        <v>76</v>
      </c>
      <c r="D18" s="199">
        <v>242925</v>
      </c>
      <c r="E18" s="199">
        <v>242925</v>
      </c>
      <c r="F18" s="201"/>
    </row>
    <row r="19" spans="2:9" ht="15.75" x14ac:dyDescent="0.2">
      <c r="B19" s="112">
        <v>225</v>
      </c>
      <c r="C19" s="121" t="s">
        <v>77</v>
      </c>
      <c r="D19" s="204">
        <v>0</v>
      </c>
      <c r="E19" s="204">
        <v>0</v>
      </c>
      <c r="F19" s="206"/>
    </row>
    <row r="20" spans="2:9" ht="15.75" x14ac:dyDescent="0.2">
      <c r="B20" s="112">
        <v>226</v>
      </c>
      <c r="C20" s="121" t="s">
        <v>78</v>
      </c>
      <c r="D20" s="204">
        <v>2007188</v>
      </c>
      <c r="E20" s="204">
        <v>1758900</v>
      </c>
      <c r="F20" s="206"/>
    </row>
    <row r="21" spans="2:9" ht="15.75" x14ac:dyDescent="0.2">
      <c r="B21" s="112">
        <v>227</v>
      </c>
      <c r="C21" s="121" t="s">
        <v>79</v>
      </c>
      <c r="D21" s="204">
        <v>0</v>
      </c>
      <c r="E21" s="204">
        <v>0</v>
      </c>
      <c r="F21" s="206"/>
    </row>
    <row r="22" spans="2:9" ht="32.25" thickBot="1" x14ac:dyDescent="0.25">
      <c r="B22" s="112">
        <v>228</v>
      </c>
      <c r="C22" s="121" t="s">
        <v>80</v>
      </c>
      <c r="D22" s="204">
        <v>0</v>
      </c>
      <c r="E22" s="204">
        <v>0</v>
      </c>
      <c r="F22" s="206"/>
    </row>
    <row r="23" spans="2:9" ht="28.5" thickBot="1" x14ac:dyDescent="0.25">
      <c r="B23" s="123"/>
      <c r="C23" s="124" t="s">
        <v>432</v>
      </c>
      <c r="D23" s="202">
        <f>SUM(D14:D22)</f>
        <v>2250113</v>
      </c>
      <c r="E23" s="202">
        <f>SUM(E14:E22)</f>
        <v>2001825</v>
      </c>
      <c r="F23" s="203"/>
    </row>
    <row r="24" spans="2:9" ht="20.25" x14ac:dyDescent="0.2">
      <c r="B24" s="207">
        <v>23</v>
      </c>
      <c r="C24" s="122" t="s">
        <v>431</v>
      </c>
      <c r="D24" s="195">
        <v>0</v>
      </c>
      <c r="E24" s="195">
        <v>0</v>
      </c>
      <c r="F24" s="197"/>
    </row>
    <row r="25" spans="2:9" ht="20.25" x14ac:dyDescent="0.2">
      <c r="B25" s="207">
        <v>231</v>
      </c>
      <c r="C25" s="122" t="s">
        <v>431</v>
      </c>
      <c r="D25" s="195">
        <v>0</v>
      </c>
      <c r="E25" s="195">
        <v>0</v>
      </c>
      <c r="F25" s="197"/>
    </row>
    <row r="26" spans="2:9" ht="15.75" x14ac:dyDescent="0.2">
      <c r="B26" s="112">
        <v>23101</v>
      </c>
      <c r="C26" s="31" t="s">
        <v>442</v>
      </c>
      <c r="D26" s="199">
        <v>2859103.41</v>
      </c>
      <c r="E26" s="199">
        <v>3148508.73</v>
      </c>
      <c r="F26" s="201"/>
      <c r="H26" s="194"/>
      <c r="I26" s="194"/>
    </row>
    <row r="27" spans="2:9" ht="15.75" x14ac:dyDescent="0.2">
      <c r="B27" s="112">
        <v>23102</v>
      </c>
      <c r="C27" s="31" t="s">
        <v>81</v>
      </c>
      <c r="D27" s="199">
        <v>11694188.35</v>
      </c>
      <c r="E27" s="199">
        <v>12562080.75</v>
      </c>
      <c r="F27" s="201"/>
      <c r="H27" s="194"/>
      <c r="I27" s="194"/>
    </row>
    <row r="28" spans="2:9" ht="16.5" thickBot="1" x14ac:dyDescent="0.25">
      <c r="B28" s="112">
        <v>23103</v>
      </c>
      <c r="C28" s="31" t="s">
        <v>82</v>
      </c>
      <c r="D28" s="199">
        <v>31000</v>
      </c>
      <c r="E28" s="199">
        <v>31000</v>
      </c>
      <c r="F28" s="201"/>
    </row>
    <row r="29" spans="2:9" ht="27.75" x14ac:dyDescent="0.2">
      <c r="B29" s="125"/>
      <c r="C29" s="126" t="s">
        <v>433</v>
      </c>
      <c r="D29" s="211">
        <f>SUM(D24:D28)</f>
        <v>14584291.76</v>
      </c>
      <c r="E29" s="211">
        <f>SUM(E24:E28)</f>
        <v>15741589.48</v>
      </c>
      <c r="F29" s="212"/>
      <c r="H29" s="194"/>
      <c r="I29" s="194"/>
    </row>
    <row r="30" spans="2:9" ht="15" thickBot="1" x14ac:dyDescent="0.25">
      <c r="D30" s="213"/>
      <c r="E30" s="213"/>
      <c r="F30" s="214"/>
    </row>
    <row r="31" spans="2:9" ht="29.25" thickTop="1" thickBot="1" x14ac:dyDescent="0.25">
      <c r="B31" s="265" t="s">
        <v>434</v>
      </c>
      <c r="C31" s="266"/>
      <c r="D31" s="215">
        <f>D29+D23+D13</f>
        <v>17770058.229999997</v>
      </c>
      <c r="E31" s="215">
        <f>E29+E23+E13</f>
        <v>18679067.949999999</v>
      </c>
      <c r="F31" s="216"/>
    </row>
    <row r="32" spans="2:9" ht="15" thickTop="1" x14ac:dyDescent="0.2"/>
  </sheetData>
  <mergeCells count="2">
    <mergeCell ref="B31:C31"/>
    <mergeCell ref="B2:F2"/>
  </mergeCells>
  <pageMargins left="0.7" right="0.7" top="0.75" bottom="0.75" header="0.3" footer="0.3"/>
  <pageSetup paperSize="9" orientation="portrait" r:id="rId1"/>
  <ignoredErrors>
    <ignoredError sqref="D13 D23 D29 D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C20"/>
  <sheetViews>
    <sheetView rightToLeft="1" topLeftCell="A13" workbookViewId="0">
      <selection activeCell="C7" sqref="C7"/>
    </sheetView>
  </sheetViews>
  <sheetFormatPr defaultRowHeight="14.25" x14ac:dyDescent="0.2"/>
  <cols>
    <col min="1" max="1" width="34.25" customWidth="1"/>
    <col min="2" max="2" width="16.75" style="8" customWidth="1"/>
    <col min="3" max="3" width="22.875" customWidth="1"/>
  </cols>
  <sheetData>
    <row r="3" spans="1:3" ht="19.5" x14ac:dyDescent="0.3">
      <c r="A3" s="268" t="s">
        <v>446</v>
      </c>
      <c r="B3" s="268"/>
      <c r="C3" s="268"/>
    </row>
    <row r="4" spans="1:3" ht="15" thickBot="1" x14ac:dyDescent="0.25"/>
    <row r="5" spans="1:3" ht="43.5" customHeight="1" thickTop="1" thickBot="1" x14ac:dyDescent="0.25">
      <c r="A5" s="62" t="s">
        <v>36</v>
      </c>
      <c r="B5" s="64" t="s">
        <v>1</v>
      </c>
      <c r="C5" s="63" t="s">
        <v>178</v>
      </c>
    </row>
    <row r="6" spans="1:3" s="55" customFormat="1" ht="43.5" customHeight="1" thickTop="1" x14ac:dyDescent="0.2">
      <c r="A6" s="56" t="s">
        <v>171</v>
      </c>
      <c r="B6" s="65">
        <v>401710.97</v>
      </c>
      <c r="C6" s="57"/>
    </row>
    <row r="7" spans="1:3" s="55" customFormat="1" ht="43.5" customHeight="1" x14ac:dyDescent="0.2">
      <c r="A7" s="56" t="s">
        <v>172</v>
      </c>
      <c r="B7" s="65">
        <v>225630.83</v>
      </c>
      <c r="C7" s="58"/>
    </row>
    <row r="8" spans="1:3" s="55" customFormat="1" ht="43.5" customHeight="1" x14ac:dyDescent="0.2">
      <c r="A8" s="75" t="s">
        <v>177</v>
      </c>
      <c r="B8" s="76">
        <f>SUM(B6:B7)</f>
        <v>627341.79999999993</v>
      </c>
      <c r="C8" s="77"/>
    </row>
    <row r="9" spans="1:3" ht="33" customHeight="1" x14ac:dyDescent="0.3">
      <c r="A9" s="68" t="s">
        <v>173</v>
      </c>
      <c r="B9" s="66"/>
      <c r="C9" s="59"/>
    </row>
    <row r="10" spans="1:3" ht="43.5" customHeight="1" x14ac:dyDescent="0.25">
      <c r="A10" s="60" t="s">
        <v>440</v>
      </c>
      <c r="B10" s="67">
        <v>0</v>
      </c>
      <c r="C10" s="59"/>
    </row>
    <row r="11" spans="1:3" ht="43.5" customHeight="1" x14ac:dyDescent="0.25">
      <c r="A11" s="60" t="s">
        <v>441</v>
      </c>
      <c r="B11" s="67">
        <v>0</v>
      </c>
      <c r="C11" s="59"/>
    </row>
    <row r="12" spans="1:3" ht="43.5" customHeight="1" x14ac:dyDescent="0.25">
      <c r="A12" s="60" t="s">
        <v>174</v>
      </c>
      <c r="B12" s="67"/>
      <c r="C12" s="59"/>
    </row>
    <row r="13" spans="1:3" ht="43.5" customHeight="1" x14ac:dyDescent="0.25">
      <c r="A13" s="60" t="s">
        <v>174</v>
      </c>
      <c r="B13" s="67"/>
      <c r="C13" s="59"/>
    </row>
    <row r="14" spans="1:3" ht="43.5" customHeight="1" x14ac:dyDescent="0.25">
      <c r="A14" s="60" t="s">
        <v>174</v>
      </c>
      <c r="B14" s="67"/>
      <c r="C14" s="59"/>
    </row>
    <row r="15" spans="1:3" ht="43.5" customHeight="1" x14ac:dyDescent="0.25">
      <c r="A15" s="60" t="s">
        <v>174</v>
      </c>
      <c r="B15" s="67"/>
      <c r="C15" s="59"/>
    </row>
    <row r="16" spans="1:3" ht="43.5" customHeight="1" x14ac:dyDescent="0.25">
      <c r="A16" s="60" t="s">
        <v>174</v>
      </c>
      <c r="B16" s="67"/>
      <c r="C16" s="59"/>
    </row>
    <row r="17" spans="1:3" ht="43.5" customHeight="1" x14ac:dyDescent="0.2">
      <c r="A17" s="69" t="s">
        <v>175</v>
      </c>
      <c r="B17" s="70">
        <f>SUM(B10:B16)</f>
        <v>0</v>
      </c>
      <c r="C17" s="71"/>
    </row>
    <row r="18" spans="1:3" ht="9" customHeight="1" x14ac:dyDescent="0.2">
      <c r="A18" s="61"/>
      <c r="B18" s="66"/>
      <c r="C18" s="59"/>
    </row>
    <row r="19" spans="1:3" ht="43.5" customHeight="1" thickBot="1" x14ac:dyDescent="0.25">
      <c r="A19" s="72" t="s">
        <v>176</v>
      </c>
      <c r="B19" s="73">
        <f>B8-B17</f>
        <v>627341.79999999993</v>
      </c>
      <c r="C19" s="74"/>
    </row>
    <row r="20" spans="1:3" ht="15" thickTop="1" x14ac:dyDescent="0.2"/>
  </sheetData>
  <mergeCells count="1"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I53"/>
  <sheetViews>
    <sheetView rightToLeft="1" topLeftCell="A40" zoomScale="80" zoomScaleNormal="80" workbookViewId="0">
      <selection activeCell="I53" sqref="I53"/>
    </sheetView>
  </sheetViews>
  <sheetFormatPr defaultRowHeight="14.25" x14ac:dyDescent="0.2"/>
  <cols>
    <col min="1" max="1" width="10" bestFit="1" customWidth="1"/>
    <col min="2" max="2" width="39.75" bestFit="1" customWidth="1"/>
    <col min="3" max="3" width="12.25" customWidth="1"/>
    <col min="4" max="4" width="2.75" customWidth="1"/>
    <col min="5" max="5" width="10" bestFit="1" customWidth="1"/>
    <col min="6" max="6" width="34.25" customWidth="1"/>
    <col min="7" max="7" width="13.25" customWidth="1"/>
    <col min="8" max="8" width="1.25" customWidth="1"/>
    <col min="9" max="9" width="13.75" style="8" customWidth="1"/>
    <col min="257" max="257" width="10" bestFit="1" customWidth="1"/>
    <col min="258" max="258" width="8.75" bestFit="1" customWidth="1"/>
    <col min="259" max="259" width="39.75" bestFit="1" customWidth="1"/>
    <col min="260" max="260" width="0.75" customWidth="1"/>
    <col min="261" max="261" width="10" bestFit="1" customWidth="1"/>
    <col min="262" max="262" width="8.75" bestFit="1" customWidth="1"/>
    <col min="263" max="263" width="31.25" bestFit="1" customWidth="1"/>
    <col min="264" max="264" width="1.25" customWidth="1"/>
    <col min="265" max="265" width="13.75" customWidth="1"/>
    <col min="513" max="513" width="10" bestFit="1" customWidth="1"/>
    <col min="514" max="514" width="8.75" bestFit="1" customWidth="1"/>
    <col min="515" max="515" width="39.75" bestFit="1" customWidth="1"/>
    <col min="516" max="516" width="0.75" customWidth="1"/>
    <col min="517" max="517" width="10" bestFit="1" customWidth="1"/>
    <col min="518" max="518" width="8.75" bestFit="1" customWidth="1"/>
    <col min="519" max="519" width="31.25" bestFit="1" customWidth="1"/>
    <col min="520" max="520" width="1.25" customWidth="1"/>
    <col min="521" max="521" width="13.75" customWidth="1"/>
    <col min="769" max="769" width="10" bestFit="1" customWidth="1"/>
    <col min="770" max="770" width="8.75" bestFit="1" customWidth="1"/>
    <col min="771" max="771" width="39.75" bestFit="1" customWidth="1"/>
    <col min="772" max="772" width="0.75" customWidth="1"/>
    <col min="773" max="773" width="10" bestFit="1" customWidth="1"/>
    <col min="774" max="774" width="8.75" bestFit="1" customWidth="1"/>
    <col min="775" max="775" width="31.25" bestFit="1" customWidth="1"/>
    <col min="776" max="776" width="1.25" customWidth="1"/>
    <col min="777" max="777" width="13.75" customWidth="1"/>
    <col min="1025" max="1025" width="10" bestFit="1" customWidth="1"/>
    <col min="1026" max="1026" width="8.75" bestFit="1" customWidth="1"/>
    <col min="1027" max="1027" width="39.75" bestFit="1" customWidth="1"/>
    <col min="1028" max="1028" width="0.75" customWidth="1"/>
    <col min="1029" max="1029" width="10" bestFit="1" customWidth="1"/>
    <col min="1030" max="1030" width="8.75" bestFit="1" customWidth="1"/>
    <col min="1031" max="1031" width="31.25" bestFit="1" customWidth="1"/>
    <col min="1032" max="1032" width="1.25" customWidth="1"/>
    <col min="1033" max="1033" width="13.75" customWidth="1"/>
    <col min="1281" max="1281" width="10" bestFit="1" customWidth="1"/>
    <col min="1282" max="1282" width="8.75" bestFit="1" customWidth="1"/>
    <col min="1283" max="1283" width="39.75" bestFit="1" customWidth="1"/>
    <col min="1284" max="1284" width="0.75" customWidth="1"/>
    <col min="1285" max="1285" width="10" bestFit="1" customWidth="1"/>
    <col min="1286" max="1286" width="8.75" bestFit="1" customWidth="1"/>
    <col min="1287" max="1287" width="31.25" bestFit="1" customWidth="1"/>
    <col min="1288" max="1288" width="1.25" customWidth="1"/>
    <col min="1289" max="1289" width="13.75" customWidth="1"/>
    <col min="1537" max="1537" width="10" bestFit="1" customWidth="1"/>
    <col min="1538" max="1538" width="8.75" bestFit="1" customWidth="1"/>
    <col min="1539" max="1539" width="39.75" bestFit="1" customWidth="1"/>
    <col min="1540" max="1540" width="0.75" customWidth="1"/>
    <col min="1541" max="1541" width="10" bestFit="1" customWidth="1"/>
    <col min="1542" max="1542" width="8.75" bestFit="1" customWidth="1"/>
    <col min="1543" max="1543" width="31.25" bestFit="1" customWidth="1"/>
    <col min="1544" max="1544" width="1.25" customWidth="1"/>
    <col min="1545" max="1545" width="13.75" customWidth="1"/>
    <col min="1793" max="1793" width="10" bestFit="1" customWidth="1"/>
    <col min="1794" max="1794" width="8.75" bestFit="1" customWidth="1"/>
    <col min="1795" max="1795" width="39.75" bestFit="1" customWidth="1"/>
    <col min="1796" max="1796" width="0.75" customWidth="1"/>
    <col min="1797" max="1797" width="10" bestFit="1" customWidth="1"/>
    <col min="1798" max="1798" width="8.75" bestFit="1" customWidth="1"/>
    <col min="1799" max="1799" width="31.25" bestFit="1" customWidth="1"/>
    <col min="1800" max="1800" width="1.25" customWidth="1"/>
    <col min="1801" max="1801" width="13.75" customWidth="1"/>
    <col min="2049" max="2049" width="10" bestFit="1" customWidth="1"/>
    <col min="2050" max="2050" width="8.75" bestFit="1" customWidth="1"/>
    <col min="2051" max="2051" width="39.75" bestFit="1" customWidth="1"/>
    <col min="2052" max="2052" width="0.75" customWidth="1"/>
    <col min="2053" max="2053" width="10" bestFit="1" customWidth="1"/>
    <col min="2054" max="2054" width="8.75" bestFit="1" customWidth="1"/>
    <col min="2055" max="2055" width="31.25" bestFit="1" customWidth="1"/>
    <col min="2056" max="2056" width="1.25" customWidth="1"/>
    <col min="2057" max="2057" width="13.75" customWidth="1"/>
    <col min="2305" max="2305" width="10" bestFit="1" customWidth="1"/>
    <col min="2306" max="2306" width="8.75" bestFit="1" customWidth="1"/>
    <col min="2307" max="2307" width="39.75" bestFit="1" customWidth="1"/>
    <col min="2308" max="2308" width="0.75" customWidth="1"/>
    <col min="2309" max="2309" width="10" bestFit="1" customWidth="1"/>
    <col min="2310" max="2310" width="8.75" bestFit="1" customWidth="1"/>
    <col min="2311" max="2311" width="31.25" bestFit="1" customWidth="1"/>
    <col min="2312" max="2312" width="1.25" customWidth="1"/>
    <col min="2313" max="2313" width="13.75" customWidth="1"/>
    <col min="2561" max="2561" width="10" bestFit="1" customWidth="1"/>
    <col min="2562" max="2562" width="8.75" bestFit="1" customWidth="1"/>
    <col min="2563" max="2563" width="39.75" bestFit="1" customWidth="1"/>
    <col min="2564" max="2564" width="0.75" customWidth="1"/>
    <col min="2565" max="2565" width="10" bestFit="1" customWidth="1"/>
    <col min="2566" max="2566" width="8.75" bestFit="1" customWidth="1"/>
    <col min="2567" max="2567" width="31.25" bestFit="1" customWidth="1"/>
    <col min="2568" max="2568" width="1.25" customWidth="1"/>
    <col min="2569" max="2569" width="13.75" customWidth="1"/>
    <col min="2817" max="2817" width="10" bestFit="1" customWidth="1"/>
    <col min="2818" max="2818" width="8.75" bestFit="1" customWidth="1"/>
    <col min="2819" max="2819" width="39.75" bestFit="1" customWidth="1"/>
    <col min="2820" max="2820" width="0.75" customWidth="1"/>
    <col min="2821" max="2821" width="10" bestFit="1" customWidth="1"/>
    <col min="2822" max="2822" width="8.75" bestFit="1" customWidth="1"/>
    <col min="2823" max="2823" width="31.25" bestFit="1" customWidth="1"/>
    <col min="2824" max="2824" width="1.25" customWidth="1"/>
    <col min="2825" max="2825" width="13.75" customWidth="1"/>
    <col min="3073" max="3073" width="10" bestFit="1" customWidth="1"/>
    <col min="3074" max="3074" width="8.75" bestFit="1" customWidth="1"/>
    <col min="3075" max="3075" width="39.75" bestFit="1" customWidth="1"/>
    <col min="3076" max="3076" width="0.75" customWidth="1"/>
    <col min="3077" max="3077" width="10" bestFit="1" customWidth="1"/>
    <col min="3078" max="3078" width="8.75" bestFit="1" customWidth="1"/>
    <col min="3079" max="3079" width="31.25" bestFit="1" customWidth="1"/>
    <col min="3080" max="3080" width="1.25" customWidth="1"/>
    <col min="3081" max="3081" width="13.75" customWidth="1"/>
    <col min="3329" max="3329" width="10" bestFit="1" customWidth="1"/>
    <col min="3330" max="3330" width="8.75" bestFit="1" customWidth="1"/>
    <col min="3331" max="3331" width="39.75" bestFit="1" customWidth="1"/>
    <col min="3332" max="3332" width="0.75" customWidth="1"/>
    <col min="3333" max="3333" width="10" bestFit="1" customWidth="1"/>
    <col min="3334" max="3334" width="8.75" bestFit="1" customWidth="1"/>
    <col min="3335" max="3335" width="31.25" bestFit="1" customWidth="1"/>
    <col min="3336" max="3336" width="1.25" customWidth="1"/>
    <col min="3337" max="3337" width="13.75" customWidth="1"/>
    <col min="3585" max="3585" width="10" bestFit="1" customWidth="1"/>
    <col min="3586" max="3586" width="8.75" bestFit="1" customWidth="1"/>
    <col min="3587" max="3587" width="39.75" bestFit="1" customWidth="1"/>
    <col min="3588" max="3588" width="0.75" customWidth="1"/>
    <col min="3589" max="3589" width="10" bestFit="1" customWidth="1"/>
    <col min="3590" max="3590" width="8.75" bestFit="1" customWidth="1"/>
    <col min="3591" max="3591" width="31.25" bestFit="1" customWidth="1"/>
    <col min="3592" max="3592" width="1.25" customWidth="1"/>
    <col min="3593" max="3593" width="13.75" customWidth="1"/>
    <col min="3841" max="3841" width="10" bestFit="1" customWidth="1"/>
    <col min="3842" max="3842" width="8.75" bestFit="1" customWidth="1"/>
    <col min="3843" max="3843" width="39.75" bestFit="1" customWidth="1"/>
    <col min="3844" max="3844" width="0.75" customWidth="1"/>
    <col min="3845" max="3845" width="10" bestFit="1" customWidth="1"/>
    <col min="3846" max="3846" width="8.75" bestFit="1" customWidth="1"/>
    <col min="3847" max="3847" width="31.25" bestFit="1" customWidth="1"/>
    <col min="3848" max="3848" width="1.25" customWidth="1"/>
    <col min="3849" max="3849" width="13.75" customWidth="1"/>
    <col min="4097" max="4097" width="10" bestFit="1" customWidth="1"/>
    <col min="4098" max="4098" width="8.75" bestFit="1" customWidth="1"/>
    <col min="4099" max="4099" width="39.75" bestFit="1" customWidth="1"/>
    <col min="4100" max="4100" width="0.75" customWidth="1"/>
    <col min="4101" max="4101" width="10" bestFit="1" customWidth="1"/>
    <col min="4102" max="4102" width="8.75" bestFit="1" customWidth="1"/>
    <col min="4103" max="4103" width="31.25" bestFit="1" customWidth="1"/>
    <col min="4104" max="4104" width="1.25" customWidth="1"/>
    <col min="4105" max="4105" width="13.75" customWidth="1"/>
    <col min="4353" max="4353" width="10" bestFit="1" customWidth="1"/>
    <col min="4354" max="4354" width="8.75" bestFit="1" customWidth="1"/>
    <col min="4355" max="4355" width="39.75" bestFit="1" customWidth="1"/>
    <col min="4356" max="4356" width="0.75" customWidth="1"/>
    <col min="4357" max="4357" width="10" bestFit="1" customWidth="1"/>
    <col min="4358" max="4358" width="8.75" bestFit="1" customWidth="1"/>
    <col min="4359" max="4359" width="31.25" bestFit="1" customWidth="1"/>
    <col min="4360" max="4360" width="1.25" customWidth="1"/>
    <col min="4361" max="4361" width="13.75" customWidth="1"/>
    <col min="4609" max="4609" width="10" bestFit="1" customWidth="1"/>
    <col min="4610" max="4610" width="8.75" bestFit="1" customWidth="1"/>
    <col min="4611" max="4611" width="39.75" bestFit="1" customWidth="1"/>
    <col min="4612" max="4612" width="0.75" customWidth="1"/>
    <col min="4613" max="4613" width="10" bestFit="1" customWidth="1"/>
    <col min="4614" max="4614" width="8.75" bestFit="1" customWidth="1"/>
    <col min="4615" max="4615" width="31.25" bestFit="1" customWidth="1"/>
    <col min="4616" max="4616" width="1.25" customWidth="1"/>
    <col min="4617" max="4617" width="13.75" customWidth="1"/>
    <col min="4865" max="4865" width="10" bestFit="1" customWidth="1"/>
    <col min="4866" max="4866" width="8.75" bestFit="1" customWidth="1"/>
    <col min="4867" max="4867" width="39.75" bestFit="1" customWidth="1"/>
    <col min="4868" max="4868" width="0.75" customWidth="1"/>
    <col min="4869" max="4869" width="10" bestFit="1" customWidth="1"/>
    <col min="4870" max="4870" width="8.75" bestFit="1" customWidth="1"/>
    <col min="4871" max="4871" width="31.25" bestFit="1" customWidth="1"/>
    <col min="4872" max="4872" width="1.25" customWidth="1"/>
    <col min="4873" max="4873" width="13.75" customWidth="1"/>
    <col min="5121" max="5121" width="10" bestFit="1" customWidth="1"/>
    <col min="5122" max="5122" width="8.75" bestFit="1" customWidth="1"/>
    <col min="5123" max="5123" width="39.75" bestFit="1" customWidth="1"/>
    <col min="5124" max="5124" width="0.75" customWidth="1"/>
    <col min="5125" max="5125" width="10" bestFit="1" customWidth="1"/>
    <col min="5126" max="5126" width="8.75" bestFit="1" customWidth="1"/>
    <col min="5127" max="5127" width="31.25" bestFit="1" customWidth="1"/>
    <col min="5128" max="5128" width="1.25" customWidth="1"/>
    <col min="5129" max="5129" width="13.75" customWidth="1"/>
    <col min="5377" max="5377" width="10" bestFit="1" customWidth="1"/>
    <col min="5378" max="5378" width="8.75" bestFit="1" customWidth="1"/>
    <col min="5379" max="5379" width="39.75" bestFit="1" customWidth="1"/>
    <col min="5380" max="5380" width="0.75" customWidth="1"/>
    <col min="5381" max="5381" width="10" bestFit="1" customWidth="1"/>
    <col min="5382" max="5382" width="8.75" bestFit="1" customWidth="1"/>
    <col min="5383" max="5383" width="31.25" bestFit="1" customWidth="1"/>
    <col min="5384" max="5384" width="1.25" customWidth="1"/>
    <col min="5385" max="5385" width="13.75" customWidth="1"/>
    <col min="5633" max="5633" width="10" bestFit="1" customWidth="1"/>
    <col min="5634" max="5634" width="8.75" bestFit="1" customWidth="1"/>
    <col min="5635" max="5635" width="39.75" bestFit="1" customWidth="1"/>
    <col min="5636" max="5636" width="0.75" customWidth="1"/>
    <col min="5637" max="5637" width="10" bestFit="1" customWidth="1"/>
    <col min="5638" max="5638" width="8.75" bestFit="1" customWidth="1"/>
    <col min="5639" max="5639" width="31.25" bestFit="1" customWidth="1"/>
    <col min="5640" max="5640" width="1.25" customWidth="1"/>
    <col min="5641" max="5641" width="13.75" customWidth="1"/>
    <col min="5889" max="5889" width="10" bestFit="1" customWidth="1"/>
    <col min="5890" max="5890" width="8.75" bestFit="1" customWidth="1"/>
    <col min="5891" max="5891" width="39.75" bestFit="1" customWidth="1"/>
    <col min="5892" max="5892" width="0.75" customWidth="1"/>
    <col min="5893" max="5893" width="10" bestFit="1" customWidth="1"/>
    <col min="5894" max="5894" width="8.75" bestFit="1" customWidth="1"/>
    <col min="5895" max="5895" width="31.25" bestFit="1" customWidth="1"/>
    <col min="5896" max="5896" width="1.25" customWidth="1"/>
    <col min="5897" max="5897" width="13.75" customWidth="1"/>
    <col min="6145" max="6145" width="10" bestFit="1" customWidth="1"/>
    <col min="6146" max="6146" width="8.75" bestFit="1" customWidth="1"/>
    <col min="6147" max="6147" width="39.75" bestFit="1" customWidth="1"/>
    <col min="6148" max="6148" width="0.75" customWidth="1"/>
    <col min="6149" max="6149" width="10" bestFit="1" customWidth="1"/>
    <col min="6150" max="6150" width="8.75" bestFit="1" customWidth="1"/>
    <col min="6151" max="6151" width="31.25" bestFit="1" customWidth="1"/>
    <col min="6152" max="6152" width="1.25" customWidth="1"/>
    <col min="6153" max="6153" width="13.75" customWidth="1"/>
    <col min="6401" max="6401" width="10" bestFit="1" customWidth="1"/>
    <col min="6402" max="6402" width="8.75" bestFit="1" customWidth="1"/>
    <col min="6403" max="6403" width="39.75" bestFit="1" customWidth="1"/>
    <col min="6404" max="6404" width="0.75" customWidth="1"/>
    <col min="6405" max="6405" width="10" bestFit="1" customWidth="1"/>
    <col min="6406" max="6406" width="8.75" bestFit="1" customWidth="1"/>
    <col min="6407" max="6407" width="31.25" bestFit="1" customWidth="1"/>
    <col min="6408" max="6408" width="1.25" customWidth="1"/>
    <col min="6409" max="6409" width="13.75" customWidth="1"/>
    <col min="6657" max="6657" width="10" bestFit="1" customWidth="1"/>
    <col min="6658" max="6658" width="8.75" bestFit="1" customWidth="1"/>
    <col min="6659" max="6659" width="39.75" bestFit="1" customWidth="1"/>
    <col min="6660" max="6660" width="0.75" customWidth="1"/>
    <col min="6661" max="6661" width="10" bestFit="1" customWidth="1"/>
    <col min="6662" max="6662" width="8.75" bestFit="1" customWidth="1"/>
    <col min="6663" max="6663" width="31.25" bestFit="1" customWidth="1"/>
    <col min="6664" max="6664" width="1.25" customWidth="1"/>
    <col min="6665" max="6665" width="13.75" customWidth="1"/>
    <col min="6913" max="6913" width="10" bestFit="1" customWidth="1"/>
    <col min="6914" max="6914" width="8.75" bestFit="1" customWidth="1"/>
    <col min="6915" max="6915" width="39.75" bestFit="1" customWidth="1"/>
    <col min="6916" max="6916" width="0.75" customWidth="1"/>
    <col min="6917" max="6917" width="10" bestFit="1" customWidth="1"/>
    <col min="6918" max="6918" width="8.75" bestFit="1" customWidth="1"/>
    <col min="6919" max="6919" width="31.25" bestFit="1" customWidth="1"/>
    <col min="6920" max="6920" width="1.25" customWidth="1"/>
    <col min="6921" max="6921" width="13.75" customWidth="1"/>
    <col min="7169" max="7169" width="10" bestFit="1" customWidth="1"/>
    <col min="7170" max="7170" width="8.75" bestFit="1" customWidth="1"/>
    <col min="7171" max="7171" width="39.75" bestFit="1" customWidth="1"/>
    <col min="7172" max="7172" width="0.75" customWidth="1"/>
    <col min="7173" max="7173" width="10" bestFit="1" customWidth="1"/>
    <col min="7174" max="7174" width="8.75" bestFit="1" customWidth="1"/>
    <col min="7175" max="7175" width="31.25" bestFit="1" customWidth="1"/>
    <col min="7176" max="7176" width="1.25" customWidth="1"/>
    <col min="7177" max="7177" width="13.75" customWidth="1"/>
    <col min="7425" max="7425" width="10" bestFit="1" customWidth="1"/>
    <col min="7426" max="7426" width="8.75" bestFit="1" customWidth="1"/>
    <col min="7427" max="7427" width="39.75" bestFit="1" customWidth="1"/>
    <col min="7428" max="7428" width="0.75" customWidth="1"/>
    <col min="7429" max="7429" width="10" bestFit="1" customWidth="1"/>
    <col min="7430" max="7430" width="8.75" bestFit="1" customWidth="1"/>
    <col min="7431" max="7431" width="31.25" bestFit="1" customWidth="1"/>
    <col min="7432" max="7432" width="1.25" customWidth="1"/>
    <col min="7433" max="7433" width="13.75" customWidth="1"/>
    <col min="7681" max="7681" width="10" bestFit="1" customWidth="1"/>
    <col min="7682" max="7682" width="8.75" bestFit="1" customWidth="1"/>
    <col min="7683" max="7683" width="39.75" bestFit="1" customWidth="1"/>
    <col min="7684" max="7684" width="0.75" customWidth="1"/>
    <col min="7685" max="7685" width="10" bestFit="1" customWidth="1"/>
    <col min="7686" max="7686" width="8.75" bestFit="1" customWidth="1"/>
    <col min="7687" max="7687" width="31.25" bestFit="1" customWidth="1"/>
    <col min="7688" max="7688" width="1.25" customWidth="1"/>
    <col min="7689" max="7689" width="13.75" customWidth="1"/>
    <col min="7937" max="7937" width="10" bestFit="1" customWidth="1"/>
    <col min="7938" max="7938" width="8.75" bestFit="1" customWidth="1"/>
    <col min="7939" max="7939" width="39.75" bestFit="1" customWidth="1"/>
    <col min="7940" max="7940" width="0.75" customWidth="1"/>
    <col min="7941" max="7941" width="10" bestFit="1" customWidth="1"/>
    <col min="7942" max="7942" width="8.75" bestFit="1" customWidth="1"/>
    <col min="7943" max="7943" width="31.25" bestFit="1" customWidth="1"/>
    <col min="7944" max="7944" width="1.25" customWidth="1"/>
    <col min="7945" max="7945" width="13.75" customWidth="1"/>
    <col min="8193" max="8193" width="10" bestFit="1" customWidth="1"/>
    <col min="8194" max="8194" width="8.75" bestFit="1" customWidth="1"/>
    <col min="8195" max="8195" width="39.75" bestFit="1" customWidth="1"/>
    <col min="8196" max="8196" width="0.75" customWidth="1"/>
    <col min="8197" max="8197" width="10" bestFit="1" customWidth="1"/>
    <col min="8198" max="8198" width="8.75" bestFit="1" customWidth="1"/>
    <col min="8199" max="8199" width="31.25" bestFit="1" customWidth="1"/>
    <col min="8200" max="8200" width="1.25" customWidth="1"/>
    <col min="8201" max="8201" width="13.75" customWidth="1"/>
    <col min="8449" max="8449" width="10" bestFit="1" customWidth="1"/>
    <col min="8450" max="8450" width="8.75" bestFit="1" customWidth="1"/>
    <col min="8451" max="8451" width="39.75" bestFit="1" customWidth="1"/>
    <col min="8452" max="8452" width="0.75" customWidth="1"/>
    <col min="8453" max="8453" width="10" bestFit="1" customWidth="1"/>
    <col min="8454" max="8454" width="8.75" bestFit="1" customWidth="1"/>
    <col min="8455" max="8455" width="31.25" bestFit="1" customWidth="1"/>
    <col min="8456" max="8456" width="1.25" customWidth="1"/>
    <col min="8457" max="8457" width="13.75" customWidth="1"/>
    <col min="8705" max="8705" width="10" bestFit="1" customWidth="1"/>
    <col min="8706" max="8706" width="8.75" bestFit="1" customWidth="1"/>
    <col min="8707" max="8707" width="39.75" bestFit="1" customWidth="1"/>
    <col min="8708" max="8708" width="0.75" customWidth="1"/>
    <col min="8709" max="8709" width="10" bestFit="1" customWidth="1"/>
    <col min="8710" max="8710" width="8.75" bestFit="1" customWidth="1"/>
    <col min="8711" max="8711" width="31.25" bestFit="1" customWidth="1"/>
    <col min="8712" max="8712" width="1.25" customWidth="1"/>
    <col min="8713" max="8713" width="13.75" customWidth="1"/>
    <col min="8961" max="8961" width="10" bestFit="1" customWidth="1"/>
    <col min="8962" max="8962" width="8.75" bestFit="1" customWidth="1"/>
    <col min="8963" max="8963" width="39.75" bestFit="1" customWidth="1"/>
    <col min="8964" max="8964" width="0.75" customWidth="1"/>
    <col min="8965" max="8965" width="10" bestFit="1" customWidth="1"/>
    <col min="8966" max="8966" width="8.75" bestFit="1" customWidth="1"/>
    <col min="8967" max="8967" width="31.25" bestFit="1" customWidth="1"/>
    <col min="8968" max="8968" width="1.25" customWidth="1"/>
    <col min="8969" max="8969" width="13.75" customWidth="1"/>
    <col min="9217" max="9217" width="10" bestFit="1" customWidth="1"/>
    <col min="9218" max="9218" width="8.75" bestFit="1" customWidth="1"/>
    <col min="9219" max="9219" width="39.75" bestFit="1" customWidth="1"/>
    <col min="9220" max="9220" width="0.75" customWidth="1"/>
    <col min="9221" max="9221" width="10" bestFit="1" customWidth="1"/>
    <col min="9222" max="9222" width="8.75" bestFit="1" customWidth="1"/>
    <col min="9223" max="9223" width="31.25" bestFit="1" customWidth="1"/>
    <col min="9224" max="9224" width="1.25" customWidth="1"/>
    <col min="9225" max="9225" width="13.75" customWidth="1"/>
    <col min="9473" max="9473" width="10" bestFit="1" customWidth="1"/>
    <col min="9474" max="9474" width="8.75" bestFit="1" customWidth="1"/>
    <col min="9475" max="9475" width="39.75" bestFit="1" customWidth="1"/>
    <col min="9476" max="9476" width="0.75" customWidth="1"/>
    <col min="9477" max="9477" width="10" bestFit="1" customWidth="1"/>
    <col min="9478" max="9478" width="8.75" bestFit="1" customWidth="1"/>
    <col min="9479" max="9479" width="31.25" bestFit="1" customWidth="1"/>
    <col min="9480" max="9480" width="1.25" customWidth="1"/>
    <col min="9481" max="9481" width="13.75" customWidth="1"/>
    <col min="9729" max="9729" width="10" bestFit="1" customWidth="1"/>
    <col min="9730" max="9730" width="8.75" bestFit="1" customWidth="1"/>
    <col min="9731" max="9731" width="39.75" bestFit="1" customWidth="1"/>
    <col min="9732" max="9732" width="0.75" customWidth="1"/>
    <col min="9733" max="9733" width="10" bestFit="1" customWidth="1"/>
    <col min="9734" max="9734" width="8.75" bestFit="1" customWidth="1"/>
    <col min="9735" max="9735" width="31.25" bestFit="1" customWidth="1"/>
    <col min="9736" max="9736" width="1.25" customWidth="1"/>
    <col min="9737" max="9737" width="13.75" customWidth="1"/>
    <col min="9985" max="9985" width="10" bestFit="1" customWidth="1"/>
    <col min="9986" max="9986" width="8.75" bestFit="1" customWidth="1"/>
    <col min="9987" max="9987" width="39.75" bestFit="1" customWidth="1"/>
    <col min="9988" max="9988" width="0.75" customWidth="1"/>
    <col min="9989" max="9989" width="10" bestFit="1" customWidth="1"/>
    <col min="9990" max="9990" width="8.75" bestFit="1" customWidth="1"/>
    <col min="9991" max="9991" width="31.25" bestFit="1" customWidth="1"/>
    <col min="9992" max="9992" width="1.25" customWidth="1"/>
    <col min="9993" max="9993" width="13.75" customWidth="1"/>
    <col min="10241" max="10241" width="10" bestFit="1" customWidth="1"/>
    <col min="10242" max="10242" width="8.75" bestFit="1" customWidth="1"/>
    <col min="10243" max="10243" width="39.75" bestFit="1" customWidth="1"/>
    <col min="10244" max="10244" width="0.75" customWidth="1"/>
    <col min="10245" max="10245" width="10" bestFit="1" customWidth="1"/>
    <col min="10246" max="10246" width="8.75" bestFit="1" customWidth="1"/>
    <col min="10247" max="10247" width="31.25" bestFit="1" customWidth="1"/>
    <col min="10248" max="10248" width="1.25" customWidth="1"/>
    <col min="10249" max="10249" width="13.75" customWidth="1"/>
    <col min="10497" max="10497" width="10" bestFit="1" customWidth="1"/>
    <col min="10498" max="10498" width="8.75" bestFit="1" customWidth="1"/>
    <col min="10499" max="10499" width="39.75" bestFit="1" customWidth="1"/>
    <col min="10500" max="10500" width="0.75" customWidth="1"/>
    <col min="10501" max="10501" width="10" bestFit="1" customWidth="1"/>
    <col min="10502" max="10502" width="8.75" bestFit="1" customWidth="1"/>
    <col min="10503" max="10503" width="31.25" bestFit="1" customWidth="1"/>
    <col min="10504" max="10504" width="1.25" customWidth="1"/>
    <col min="10505" max="10505" width="13.75" customWidth="1"/>
    <col min="10753" max="10753" width="10" bestFit="1" customWidth="1"/>
    <col min="10754" max="10754" width="8.75" bestFit="1" customWidth="1"/>
    <col min="10755" max="10755" width="39.75" bestFit="1" customWidth="1"/>
    <col min="10756" max="10756" width="0.75" customWidth="1"/>
    <col min="10757" max="10757" width="10" bestFit="1" customWidth="1"/>
    <col min="10758" max="10758" width="8.75" bestFit="1" customWidth="1"/>
    <col min="10759" max="10759" width="31.25" bestFit="1" customWidth="1"/>
    <col min="10760" max="10760" width="1.25" customWidth="1"/>
    <col min="10761" max="10761" width="13.75" customWidth="1"/>
    <col min="11009" max="11009" width="10" bestFit="1" customWidth="1"/>
    <col min="11010" max="11010" width="8.75" bestFit="1" customWidth="1"/>
    <col min="11011" max="11011" width="39.75" bestFit="1" customWidth="1"/>
    <col min="11012" max="11012" width="0.75" customWidth="1"/>
    <col min="11013" max="11013" width="10" bestFit="1" customWidth="1"/>
    <col min="11014" max="11014" width="8.75" bestFit="1" customWidth="1"/>
    <col min="11015" max="11015" width="31.25" bestFit="1" customWidth="1"/>
    <col min="11016" max="11016" width="1.25" customWidth="1"/>
    <col min="11017" max="11017" width="13.75" customWidth="1"/>
    <col min="11265" max="11265" width="10" bestFit="1" customWidth="1"/>
    <col min="11266" max="11266" width="8.75" bestFit="1" customWidth="1"/>
    <col min="11267" max="11267" width="39.75" bestFit="1" customWidth="1"/>
    <col min="11268" max="11268" width="0.75" customWidth="1"/>
    <col min="11269" max="11269" width="10" bestFit="1" customWidth="1"/>
    <col min="11270" max="11270" width="8.75" bestFit="1" customWidth="1"/>
    <col min="11271" max="11271" width="31.25" bestFit="1" customWidth="1"/>
    <col min="11272" max="11272" width="1.25" customWidth="1"/>
    <col min="11273" max="11273" width="13.75" customWidth="1"/>
    <col min="11521" max="11521" width="10" bestFit="1" customWidth="1"/>
    <col min="11522" max="11522" width="8.75" bestFit="1" customWidth="1"/>
    <col min="11523" max="11523" width="39.75" bestFit="1" customWidth="1"/>
    <col min="11524" max="11524" width="0.75" customWidth="1"/>
    <col min="11525" max="11525" width="10" bestFit="1" customWidth="1"/>
    <col min="11526" max="11526" width="8.75" bestFit="1" customWidth="1"/>
    <col min="11527" max="11527" width="31.25" bestFit="1" customWidth="1"/>
    <col min="11528" max="11528" width="1.25" customWidth="1"/>
    <col min="11529" max="11529" width="13.75" customWidth="1"/>
    <col min="11777" max="11777" width="10" bestFit="1" customWidth="1"/>
    <col min="11778" max="11778" width="8.75" bestFit="1" customWidth="1"/>
    <col min="11779" max="11779" width="39.75" bestFit="1" customWidth="1"/>
    <col min="11780" max="11780" width="0.75" customWidth="1"/>
    <col min="11781" max="11781" width="10" bestFit="1" customWidth="1"/>
    <col min="11782" max="11782" width="8.75" bestFit="1" customWidth="1"/>
    <col min="11783" max="11783" width="31.25" bestFit="1" customWidth="1"/>
    <col min="11784" max="11784" width="1.25" customWidth="1"/>
    <col min="11785" max="11785" width="13.75" customWidth="1"/>
    <col min="12033" max="12033" width="10" bestFit="1" customWidth="1"/>
    <col min="12034" max="12034" width="8.75" bestFit="1" customWidth="1"/>
    <col min="12035" max="12035" width="39.75" bestFit="1" customWidth="1"/>
    <col min="12036" max="12036" width="0.75" customWidth="1"/>
    <col min="12037" max="12037" width="10" bestFit="1" customWidth="1"/>
    <col min="12038" max="12038" width="8.75" bestFit="1" customWidth="1"/>
    <col min="12039" max="12039" width="31.25" bestFit="1" customWidth="1"/>
    <col min="12040" max="12040" width="1.25" customWidth="1"/>
    <col min="12041" max="12041" width="13.75" customWidth="1"/>
    <col min="12289" max="12289" width="10" bestFit="1" customWidth="1"/>
    <col min="12290" max="12290" width="8.75" bestFit="1" customWidth="1"/>
    <col min="12291" max="12291" width="39.75" bestFit="1" customWidth="1"/>
    <col min="12292" max="12292" width="0.75" customWidth="1"/>
    <col min="12293" max="12293" width="10" bestFit="1" customWidth="1"/>
    <col min="12294" max="12294" width="8.75" bestFit="1" customWidth="1"/>
    <col min="12295" max="12295" width="31.25" bestFit="1" customWidth="1"/>
    <col min="12296" max="12296" width="1.25" customWidth="1"/>
    <col min="12297" max="12297" width="13.75" customWidth="1"/>
    <col min="12545" max="12545" width="10" bestFit="1" customWidth="1"/>
    <col min="12546" max="12546" width="8.75" bestFit="1" customWidth="1"/>
    <col min="12547" max="12547" width="39.75" bestFit="1" customWidth="1"/>
    <col min="12548" max="12548" width="0.75" customWidth="1"/>
    <col min="12549" max="12549" width="10" bestFit="1" customWidth="1"/>
    <col min="12550" max="12550" width="8.75" bestFit="1" customWidth="1"/>
    <col min="12551" max="12551" width="31.25" bestFit="1" customWidth="1"/>
    <col min="12552" max="12552" width="1.25" customWidth="1"/>
    <col min="12553" max="12553" width="13.75" customWidth="1"/>
    <col min="12801" max="12801" width="10" bestFit="1" customWidth="1"/>
    <col min="12802" max="12802" width="8.75" bestFit="1" customWidth="1"/>
    <col min="12803" max="12803" width="39.75" bestFit="1" customWidth="1"/>
    <col min="12804" max="12804" width="0.75" customWidth="1"/>
    <col min="12805" max="12805" width="10" bestFit="1" customWidth="1"/>
    <col min="12806" max="12806" width="8.75" bestFit="1" customWidth="1"/>
    <col min="12807" max="12807" width="31.25" bestFit="1" customWidth="1"/>
    <col min="12808" max="12808" width="1.25" customWidth="1"/>
    <col min="12809" max="12809" width="13.75" customWidth="1"/>
    <col min="13057" max="13057" width="10" bestFit="1" customWidth="1"/>
    <col min="13058" max="13058" width="8.75" bestFit="1" customWidth="1"/>
    <col min="13059" max="13059" width="39.75" bestFit="1" customWidth="1"/>
    <col min="13060" max="13060" width="0.75" customWidth="1"/>
    <col min="13061" max="13061" width="10" bestFit="1" customWidth="1"/>
    <col min="13062" max="13062" width="8.75" bestFit="1" customWidth="1"/>
    <col min="13063" max="13063" width="31.25" bestFit="1" customWidth="1"/>
    <col min="13064" max="13064" width="1.25" customWidth="1"/>
    <col min="13065" max="13065" width="13.75" customWidth="1"/>
    <col min="13313" max="13313" width="10" bestFit="1" customWidth="1"/>
    <col min="13314" max="13314" width="8.75" bestFit="1" customWidth="1"/>
    <col min="13315" max="13315" width="39.75" bestFit="1" customWidth="1"/>
    <col min="13316" max="13316" width="0.75" customWidth="1"/>
    <col min="13317" max="13317" width="10" bestFit="1" customWidth="1"/>
    <col min="13318" max="13318" width="8.75" bestFit="1" customWidth="1"/>
    <col min="13319" max="13319" width="31.25" bestFit="1" customWidth="1"/>
    <col min="13320" max="13320" width="1.25" customWidth="1"/>
    <col min="13321" max="13321" width="13.75" customWidth="1"/>
    <col min="13569" max="13569" width="10" bestFit="1" customWidth="1"/>
    <col min="13570" max="13570" width="8.75" bestFit="1" customWidth="1"/>
    <col min="13571" max="13571" width="39.75" bestFit="1" customWidth="1"/>
    <col min="13572" max="13572" width="0.75" customWidth="1"/>
    <col min="13573" max="13573" width="10" bestFit="1" customWidth="1"/>
    <col min="13574" max="13574" width="8.75" bestFit="1" customWidth="1"/>
    <col min="13575" max="13575" width="31.25" bestFit="1" customWidth="1"/>
    <col min="13576" max="13576" width="1.25" customWidth="1"/>
    <col min="13577" max="13577" width="13.75" customWidth="1"/>
    <col min="13825" max="13825" width="10" bestFit="1" customWidth="1"/>
    <col min="13826" max="13826" width="8.75" bestFit="1" customWidth="1"/>
    <col min="13827" max="13827" width="39.75" bestFit="1" customWidth="1"/>
    <col min="13828" max="13828" width="0.75" customWidth="1"/>
    <col min="13829" max="13829" width="10" bestFit="1" customWidth="1"/>
    <col min="13830" max="13830" width="8.75" bestFit="1" customWidth="1"/>
    <col min="13831" max="13831" width="31.25" bestFit="1" customWidth="1"/>
    <col min="13832" max="13832" width="1.25" customWidth="1"/>
    <col min="13833" max="13833" width="13.75" customWidth="1"/>
    <col min="14081" max="14081" width="10" bestFit="1" customWidth="1"/>
    <col min="14082" max="14082" width="8.75" bestFit="1" customWidth="1"/>
    <col min="14083" max="14083" width="39.75" bestFit="1" customWidth="1"/>
    <col min="14084" max="14084" width="0.75" customWidth="1"/>
    <col min="14085" max="14085" width="10" bestFit="1" customWidth="1"/>
    <col min="14086" max="14086" width="8.75" bestFit="1" customWidth="1"/>
    <col min="14087" max="14087" width="31.25" bestFit="1" customWidth="1"/>
    <col min="14088" max="14088" width="1.25" customWidth="1"/>
    <col min="14089" max="14089" width="13.75" customWidth="1"/>
    <col min="14337" max="14337" width="10" bestFit="1" customWidth="1"/>
    <col min="14338" max="14338" width="8.75" bestFit="1" customWidth="1"/>
    <col min="14339" max="14339" width="39.75" bestFit="1" customWidth="1"/>
    <col min="14340" max="14340" width="0.75" customWidth="1"/>
    <col min="14341" max="14341" width="10" bestFit="1" customWidth="1"/>
    <col min="14342" max="14342" width="8.75" bestFit="1" customWidth="1"/>
    <col min="14343" max="14343" width="31.25" bestFit="1" customWidth="1"/>
    <col min="14344" max="14344" width="1.25" customWidth="1"/>
    <col min="14345" max="14345" width="13.75" customWidth="1"/>
    <col min="14593" max="14593" width="10" bestFit="1" customWidth="1"/>
    <col min="14594" max="14594" width="8.75" bestFit="1" customWidth="1"/>
    <col min="14595" max="14595" width="39.75" bestFit="1" customWidth="1"/>
    <col min="14596" max="14596" width="0.75" customWidth="1"/>
    <col min="14597" max="14597" width="10" bestFit="1" customWidth="1"/>
    <col min="14598" max="14598" width="8.75" bestFit="1" customWidth="1"/>
    <col min="14599" max="14599" width="31.25" bestFit="1" customWidth="1"/>
    <col min="14600" max="14600" width="1.25" customWidth="1"/>
    <col min="14601" max="14601" width="13.75" customWidth="1"/>
    <col min="14849" max="14849" width="10" bestFit="1" customWidth="1"/>
    <col min="14850" max="14850" width="8.75" bestFit="1" customWidth="1"/>
    <col min="14851" max="14851" width="39.75" bestFit="1" customWidth="1"/>
    <col min="14852" max="14852" width="0.75" customWidth="1"/>
    <col min="14853" max="14853" width="10" bestFit="1" customWidth="1"/>
    <col min="14854" max="14854" width="8.75" bestFit="1" customWidth="1"/>
    <col min="14855" max="14855" width="31.25" bestFit="1" customWidth="1"/>
    <col min="14856" max="14856" width="1.25" customWidth="1"/>
    <col min="14857" max="14857" width="13.75" customWidth="1"/>
    <col min="15105" max="15105" width="10" bestFit="1" customWidth="1"/>
    <col min="15106" max="15106" width="8.75" bestFit="1" customWidth="1"/>
    <col min="15107" max="15107" width="39.75" bestFit="1" customWidth="1"/>
    <col min="15108" max="15108" width="0.75" customWidth="1"/>
    <col min="15109" max="15109" width="10" bestFit="1" customWidth="1"/>
    <col min="15110" max="15110" width="8.75" bestFit="1" customWidth="1"/>
    <col min="15111" max="15111" width="31.25" bestFit="1" customWidth="1"/>
    <col min="15112" max="15112" width="1.25" customWidth="1"/>
    <col min="15113" max="15113" width="13.75" customWidth="1"/>
    <col min="15361" max="15361" width="10" bestFit="1" customWidth="1"/>
    <col min="15362" max="15362" width="8.75" bestFit="1" customWidth="1"/>
    <col min="15363" max="15363" width="39.75" bestFit="1" customWidth="1"/>
    <col min="15364" max="15364" width="0.75" customWidth="1"/>
    <col min="15365" max="15365" width="10" bestFit="1" customWidth="1"/>
    <col min="15366" max="15366" width="8.75" bestFit="1" customWidth="1"/>
    <col min="15367" max="15367" width="31.25" bestFit="1" customWidth="1"/>
    <col min="15368" max="15368" width="1.25" customWidth="1"/>
    <col min="15369" max="15369" width="13.75" customWidth="1"/>
    <col min="15617" max="15617" width="10" bestFit="1" customWidth="1"/>
    <col min="15618" max="15618" width="8.75" bestFit="1" customWidth="1"/>
    <col min="15619" max="15619" width="39.75" bestFit="1" customWidth="1"/>
    <col min="15620" max="15620" width="0.75" customWidth="1"/>
    <col min="15621" max="15621" width="10" bestFit="1" customWidth="1"/>
    <col min="15622" max="15622" width="8.75" bestFit="1" customWidth="1"/>
    <col min="15623" max="15623" width="31.25" bestFit="1" customWidth="1"/>
    <col min="15624" max="15624" width="1.25" customWidth="1"/>
    <col min="15625" max="15625" width="13.75" customWidth="1"/>
    <col min="15873" max="15873" width="10" bestFit="1" customWidth="1"/>
    <col min="15874" max="15874" width="8.75" bestFit="1" customWidth="1"/>
    <col min="15875" max="15875" width="39.75" bestFit="1" customWidth="1"/>
    <col min="15876" max="15876" width="0.75" customWidth="1"/>
    <col min="15877" max="15877" width="10" bestFit="1" customWidth="1"/>
    <col min="15878" max="15878" width="8.75" bestFit="1" customWidth="1"/>
    <col min="15879" max="15879" width="31.25" bestFit="1" customWidth="1"/>
    <col min="15880" max="15880" width="1.25" customWidth="1"/>
    <col min="15881" max="15881" width="13.75" customWidth="1"/>
    <col min="16129" max="16129" width="10" bestFit="1" customWidth="1"/>
    <col min="16130" max="16130" width="8.75" bestFit="1" customWidth="1"/>
    <col min="16131" max="16131" width="39.75" bestFit="1" customWidth="1"/>
    <col min="16132" max="16132" width="0.75" customWidth="1"/>
    <col min="16133" max="16133" width="10" bestFit="1" customWidth="1"/>
    <col min="16134" max="16134" width="8.75" bestFit="1" customWidth="1"/>
    <col min="16135" max="16135" width="31.25" bestFit="1" customWidth="1"/>
    <col min="16136" max="16136" width="1.25" customWidth="1"/>
    <col min="16137" max="16137" width="13.75" customWidth="1"/>
  </cols>
  <sheetData>
    <row r="2" spans="1:9" ht="25.5" x14ac:dyDescent="0.35">
      <c r="A2" s="277" t="s">
        <v>447</v>
      </c>
      <c r="B2" s="277"/>
      <c r="C2" s="277"/>
      <c r="D2" s="277"/>
      <c r="E2" s="277"/>
      <c r="F2" s="277"/>
      <c r="G2" s="277"/>
      <c r="H2" s="277"/>
      <c r="I2" s="277"/>
    </row>
    <row r="3" spans="1:9" ht="20.25" x14ac:dyDescent="0.3">
      <c r="A3" s="80"/>
      <c r="B3" s="80"/>
      <c r="C3" s="80"/>
      <c r="D3" s="80"/>
      <c r="E3" s="80"/>
      <c r="F3" s="80"/>
      <c r="G3" s="80"/>
    </row>
    <row r="4" spans="1:9" ht="15" thickBot="1" x14ac:dyDescent="0.25"/>
    <row r="5" spans="1:9" ht="48" customHeight="1" thickTop="1" thickBot="1" x14ac:dyDescent="0.25">
      <c r="A5" s="271" t="s">
        <v>435</v>
      </c>
      <c r="B5" s="272"/>
      <c r="C5" s="273"/>
      <c r="E5" s="274" t="s">
        <v>436</v>
      </c>
      <c r="F5" s="275"/>
      <c r="G5" s="276"/>
      <c r="I5" s="269" t="s">
        <v>439</v>
      </c>
    </row>
    <row r="6" spans="1:9" ht="17.25" thickTop="1" thickBot="1" x14ac:dyDescent="0.3">
      <c r="A6" s="134" t="s">
        <v>0</v>
      </c>
      <c r="B6" s="38" t="s">
        <v>116</v>
      </c>
      <c r="C6" s="127" t="s">
        <v>1</v>
      </c>
      <c r="E6" s="134" t="s">
        <v>0</v>
      </c>
      <c r="F6" s="38" t="s">
        <v>116</v>
      </c>
      <c r="G6" s="143" t="s">
        <v>1</v>
      </c>
      <c r="I6" s="270"/>
    </row>
    <row r="7" spans="1:9" ht="25.5" customHeight="1" thickTop="1" x14ac:dyDescent="0.25">
      <c r="A7" s="144">
        <v>42101</v>
      </c>
      <c r="B7" s="39" t="s">
        <v>117</v>
      </c>
      <c r="C7" s="166">
        <v>0</v>
      </c>
      <c r="E7" s="135">
        <v>31101</v>
      </c>
      <c r="F7" s="40" t="s">
        <v>118</v>
      </c>
      <c r="G7" s="166">
        <v>61396.98</v>
      </c>
      <c r="I7" s="152">
        <f>G7-C7</f>
        <v>61396.98</v>
      </c>
    </row>
    <row r="8" spans="1:9" ht="25.5" customHeight="1" x14ac:dyDescent="0.25">
      <c r="A8" s="144">
        <v>42102</v>
      </c>
      <c r="B8" s="41" t="s">
        <v>20</v>
      </c>
      <c r="C8" s="166">
        <v>0</v>
      </c>
      <c r="E8" s="135">
        <v>31102</v>
      </c>
      <c r="F8" s="42" t="s">
        <v>119</v>
      </c>
      <c r="G8" s="166">
        <v>0</v>
      </c>
      <c r="I8" s="152">
        <f t="shared" ref="I8:I47" si="0">G8-C8</f>
        <v>0</v>
      </c>
    </row>
    <row r="9" spans="1:9" ht="25.5" customHeight="1" x14ac:dyDescent="0.25">
      <c r="A9" s="136">
        <v>42102001</v>
      </c>
      <c r="B9" s="145" t="s">
        <v>398</v>
      </c>
      <c r="C9" s="166">
        <v>0</v>
      </c>
      <c r="D9" s="128"/>
      <c r="E9" s="136">
        <v>31102001</v>
      </c>
      <c r="F9" s="43" t="s">
        <v>190</v>
      </c>
      <c r="G9" s="166">
        <v>0</v>
      </c>
      <c r="I9" s="152">
        <f t="shared" si="0"/>
        <v>0</v>
      </c>
    </row>
    <row r="10" spans="1:9" ht="25.5" customHeight="1" x14ac:dyDescent="0.25">
      <c r="A10" s="136">
        <v>42102002</v>
      </c>
      <c r="B10" s="145" t="s">
        <v>399</v>
      </c>
      <c r="C10" s="166">
        <v>0</v>
      </c>
      <c r="D10" s="128"/>
      <c r="E10" s="136">
        <v>31102002</v>
      </c>
      <c r="F10" s="43" t="s">
        <v>191</v>
      </c>
      <c r="G10" s="166">
        <v>0</v>
      </c>
      <c r="I10" s="152">
        <f t="shared" si="0"/>
        <v>0</v>
      </c>
    </row>
    <row r="11" spans="1:9" ht="25.5" customHeight="1" x14ac:dyDescent="0.25">
      <c r="A11" s="136">
        <v>42102003</v>
      </c>
      <c r="B11" s="145" t="s">
        <v>400</v>
      </c>
      <c r="C11" s="166">
        <v>0</v>
      </c>
      <c r="D11" s="128"/>
      <c r="E11" s="136">
        <v>31102003</v>
      </c>
      <c r="F11" s="43" t="s">
        <v>192</v>
      </c>
      <c r="G11" s="166">
        <v>15000</v>
      </c>
      <c r="I11" s="152">
        <f t="shared" si="0"/>
        <v>15000</v>
      </c>
    </row>
    <row r="12" spans="1:9" ht="25.5" customHeight="1" x14ac:dyDescent="0.25">
      <c r="A12" s="136">
        <v>42102004</v>
      </c>
      <c r="B12" s="145" t="s">
        <v>401</v>
      </c>
      <c r="C12" s="166">
        <v>15000</v>
      </c>
      <c r="D12" s="128"/>
      <c r="E12" s="136">
        <v>31102004</v>
      </c>
      <c r="F12" s="43" t="s">
        <v>193</v>
      </c>
      <c r="G12" s="166">
        <v>15373.63</v>
      </c>
      <c r="I12" s="152">
        <f t="shared" si="0"/>
        <v>373.6299999999992</v>
      </c>
    </row>
    <row r="13" spans="1:9" ht="25.5" customHeight="1" x14ac:dyDescent="0.25">
      <c r="A13" s="136">
        <v>42102005</v>
      </c>
      <c r="B13" s="145" t="s">
        <v>402</v>
      </c>
      <c r="C13" s="166">
        <v>0</v>
      </c>
      <c r="D13" s="128"/>
      <c r="E13" s="136">
        <v>31102005</v>
      </c>
      <c r="F13" s="43" t="s">
        <v>194</v>
      </c>
      <c r="G13" s="166">
        <v>0</v>
      </c>
      <c r="I13" s="152">
        <f t="shared" si="0"/>
        <v>0</v>
      </c>
    </row>
    <row r="14" spans="1:9" ht="25.5" customHeight="1" x14ac:dyDescent="0.25">
      <c r="A14" s="136">
        <v>42102006</v>
      </c>
      <c r="B14" s="145" t="s">
        <v>403</v>
      </c>
      <c r="C14" s="166">
        <v>0</v>
      </c>
      <c r="D14" s="128"/>
      <c r="E14" s="136">
        <v>31102006</v>
      </c>
      <c r="F14" s="43" t="s">
        <v>195</v>
      </c>
      <c r="G14" s="166">
        <v>0</v>
      </c>
      <c r="I14" s="152">
        <f t="shared" si="0"/>
        <v>0</v>
      </c>
    </row>
    <row r="15" spans="1:9" ht="25.5" customHeight="1" x14ac:dyDescent="0.25">
      <c r="A15" s="136">
        <v>42102007</v>
      </c>
      <c r="B15" s="145" t="s">
        <v>404</v>
      </c>
      <c r="C15" s="166">
        <v>0</v>
      </c>
      <c r="D15" s="128"/>
      <c r="E15" s="136">
        <v>31102007</v>
      </c>
      <c r="F15" s="44" t="s">
        <v>196</v>
      </c>
      <c r="G15" s="166">
        <v>0</v>
      </c>
      <c r="I15" s="152">
        <f t="shared" si="0"/>
        <v>0</v>
      </c>
    </row>
    <row r="16" spans="1:9" ht="25.5" customHeight="1" x14ac:dyDescent="0.25">
      <c r="A16" s="136">
        <v>42102008</v>
      </c>
      <c r="B16" s="146" t="s">
        <v>405</v>
      </c>
      <c r="C16" s="166">
        <v>1627872</v>
      </c>
      <c r="D16" s="128"/>
      <c r="E16" s="136">
        <v>31102008</v>
      </c>
      <c r="F16" s="44" t="s">
        <v>197</v>
      </c>
      <c r="G16" s="166">
        <f>[1]ورقة1!$F$72+[1]ورقة1!$F$73</f>
        <v>683208.99</v>
      </c>
      <c r="I16" s="152">
        <f t="shared" si="0"/>
        <v>-944663.01</v>
      </c>
    </row>
    <row r="17" spans="1:9" ht="25.5" customHeight="1" x14ac:dyDescent="0.25">
      <c r="A17" s="135">
        <v>42103</v>
      </c>
      <c r="B17" s="42" t="s">
        <v>120</v>
      </c>
      <c r="C17" s="166">
        <v>0</v>
      </c>
      <c r="D17" s="128"/>
      <c r="E17" s="135">
        <v>31103</v>
      </c>
      <c r="F17" s="42" t="s">
        <v>121</v>
      </c>
      <c r="G17" s="166">
        <v>0</v>
      </c>
      <c r="I17" s="152">
        <f t="shared" si="0"/>
        <v>0</v>
      </c>
    </row>
    <row r="18" spans="1:9" ht="25.5" customHeight="1" x14ac:dyDescent="0.25">
      <c r="A18" s="136">
        <v>42103001</v>
      </c>
      <c r="B18" s="147" t="s">
        <v>406</v>
      </c>
      <c r="C18" s="166">
        <v>0</v>
      </c>
      <c r="D18" s="128"/>
      <c r="E18" s="136">
        <v>31103001</v>
      </c>
      <c r="F18" s="137" t="s">
        <v>198</v>
      </c>
      <c r="G18" s="166">
        <v>0</v>
      </c>
      <c r="I18" s="152">
        <f t="shared" si="0"/>
        <v>0</v>
      </c>
    </row>
    <row r="19" spans="1:9" ht="25.5" customHeight="1" x14ac:dyDescent="0.25">
      <c r="A19" s="136">
        <v>42103002</v>
      </c>
      <c r="B19" s="147" t="s">
        <v>122</v>
      </c>
      <c r="C19" s="166">
        <v>0</v>
      </c>
      <c r="D19" s="129"/>
      <c r="E19" s="136">
        <v>31103002</v>
      </c>
      <c r="F19" s="137" t="s">
        <v>123</v>
      </c>
      <c r="G19" s="166">
        <v>0</v>
      </c>
      <c r="I19" s="152">
        <f t="shared" si="0"/>
        <v>0</v>
      </c>
    </row>
    <row r="20" spans="1:9" ht="25.5" customHeight="1" x14ac:dyDescent="0.25">
      <c r="A20" s="136">
        <v>42103003</v>
      </c>
      <c r="B20" s="147" t="s">
        <v>124</v>
      </c>
      <c r="C20" s="166">
        <v>0</v>
      </c>
      <c r="D20" s="129"/>
      <c r="E20" s="136">
        <v>31103003</v>
      </c>
      <c r="F20" s="137" t="s">
        <v>125</v>
      </c>
      <c r="G20" s="166">
        <v>0</v>
      </c>
      <c r="I20" s="152">
        <f t="shared" si="0"/>
        <v>0</v>
      </c>
    </row>
    <row r="21" spans="1:9" ht="25.5" customHeight="1" x14ac:dyDescent="0.25">
      <c r="A21" s="136">
        <v>42103004</v>
      </c>
      <c r="B21" s="147" t="s">
        <v>126</v>
      </c>
      <c r="C21" s="166">
        <v>0</v>
      </c>
      <c r="D21" s="129"/>
      <c r="E21" s="136">
        <v>31103004</v>
      </c>
      <c r="F21" s="137" t="s">
        <v>127</v>
      </c>
      <c r="G21" s="166">
        <v>0</v>
      </c>
      <c r="I21" s="152">
        <f t="shared" si="0"/>
        <v>0</v>
      </c>
    </row>
    <row r="22" spans="1:9" ht="25.5" customHeight="1" x14ac:dyDescent="0.25">
      <c r="A22" s="136">
        <v>42103005</v>
      </c>
      <c r="B22" s="147" t="s">
        <v>128</v>
      </c>
      <c r="C22" s="166">
        <v>0</v>
      </c>
      <c r="D22" s="129"/>
      <c r="E22" s="136">
        <v>31103005</v>
      </c>
      <c r="F22" s="137" t="s">
        <v>129</v>
      </c>
      <c r="G22" s="166">
        <v>0</v>
      </c>
      <c r="I22" s="152">
        <f t="shared" si="0"/>
        <v>0</v>
      </c>
    </row>
    <row r="23" spans="1:9" ht="25.5" customHeight="1" x14ac:dyDescent="0.25">
      <c r="A23" s="136">
        <v>42103006</v>
      </c>
      <c r="B23" s="147" t="s">
        <v>130</v>
      </c>
      <c r="C23" s="166">
        <v>0</v>
      </c>
      <c r="D23" s="129"/>
      <c r="E23" s="136">
        <v>31103006</v>
      </c>
      <c r="F23" s="137" t="s">
        <v>131</v>
      </c>
      <c r="G23" s="166">
        <v>0</v>
      </c>
      <c r="I23" s="152">
        <f t="shared" si="0"/>
        <v>0</v>
      </c>
    </row>
    <row r="24" spans="1:9" ht="25.5" customHeight="1" x14ac:dyDescent="0.25">
      <c r="A24" s="136">
        <v>42103007</v>
      </c>
      <c r="B24" s="147" t="s">
        <v>132</v>
      </c>
      <c r="C24" s="166">
        <v>0</v>
      </c>
      <c r="D24" s="129"/>
      <c r="E24" s="136">
        <v>31103007</v>
      </c>
      <c r="F24" s="137" t="s">
        <v>133</v>
      </c>
      <c r="G24" s="166">
        <v>0</v>
      </c>
      <c r="I24" s="152">
        <f t="shared" si="0"/>
        <v>0</v>
      </c>
    </row>
    <row r="25" spans="1:9" ht="25.5" customHeight="1" x14ac:dyDescent="0.25">
      <c r="A25" s="136">
        <v>42103008</v>
      </c>
      <c r="B25" s="147" t="s">
        <v>134</v>
      </c>
      <c r="C25" s="166">
        <v>0</v>
      </c>
      <c r="D25" s="129"/>
      <c r="E25" s="136">
        <v>31103008</v>
      </c>
      <c r="F25" s="137" t="s">
        <v>199</v>
      </c>
      <c r="G25" s="166">
        <v>0</v>
      </c>
      <c r="I25" s="152">
        <f t="shared" si="0"/>
        <v>0</v>
      </c>
    </row>
    <row r="26" spans="1:9" ht="25.5" customHeight="1" x14ac:dyDescent="0.25">
      <c r="A26" s="135">
        <v>42104</v>
      </c>
      <c r="B26" s="45" t="s">
        <v>23</v>
      </c>
      <c r="C26" s="166">
        <v>0</v>
      </c>
      <c r="D26" s="129"/>
      <c r="E26" s="135">
        <v>31104</v>
      </c>
      <c r="F26" s="138" t="s">
        <v>135</v>
      </c>
      <c r="G26" s="166">
        <v>0</v>
      </c>
      <c r="I26" s="152">
        <f t="shared" si="0"/>
        <v>0</v>
      </c>
    </row>
    <row r="27" spans="1:9" ht="25.5" customHeight="1" x14ac:dyDescent="0.25">
      <c r="A27" s="136">
        <v>42104001</v>
      </c>
      <c r="B27" s="147" t="s">
        <v>407</v>
      </c>
      <c r="C27" s="166">
        <v>0</v>
      </c>
      <c r="D27" s="129"/>
      <c r="E27" s="136">
        <v>31104001</v>
      </c>
      <c r="F27" s="137" t="s">
        <v>200</v>
      </c>
      <c r="G27" s="166">
        <v>0</v>
      </c>
      <c r="I27" s="152">
        <f t="shared" si="0"/>
        <v>0</v>
      </c>
    </row>
    <row r="28" spans="1:9" ht="25.5" customHeight="1" x14ac:dyDescent="0.25">
      <c r="A28" s="136">
        <v>42104002</v>
      </c>
      <c r="B28" s="147" t="s">
        <v>136</v>
      </c>
      <c r="C28" s="166">
        <v>0</v>
      </c>
      <c r="D28" s="129"/>
      <c r="E28" s="136">
        <v>31104002</v>
      </c>
      <c r="F28" s="137" t="s">
        <v>137</v>
      </c>
      <c r="G28" s="166">
        <v>0</v>
      </c>
      <c r="I28" s="152">
        <f t="shared" si="0"/>
        <v>0</v>
      </c>
    </row>
    <row r="29" spans="1:9" ht="25.5" customHeight="1" x14ac:dyDescent="0.25">
      <c r="A29" s="136">
        <v>42104003</v>
      </c>
      <c r="B29" s="147" t="s">
        <v>138</v>
      </c>
      <c r="C29" s="166">
        <v>0</v>
      </c>
      <c r="D29" s="129"/>
      <c r="E29" s="136">
        <v>31104003</v>
      </c>
      <c r="F29" s="137" t="s">
        <v>139</v>
      </c>
      <c r="G29" s="166">
        <v>0</v>
      </c>
      <c r="I29" s="152">
        <f t="shared" si="0"/>
        <v>0</v>
      </c>
    </row>
    <row r="30" spans="1:9" ht="25.5" customHeight="1" x14ac:dyDescent="0.25">
      <c r="A30" s="136">
        <v>42104004</v>
      </c>
      <c r="B30" s="147" t="s">
        <v>140</v>
      </c>
      <c r="C30" s="166">
        <v>0</v>
      </c>
      <c r="D30" s="129"/>
      <c r="E30" s="136">
        <v>31104004</v>
      </c>
      <c r="F30" s="137" t="s">
        <v>141</v>
      </c>
      <c r="G30" s="166">
        <v>0</v>
      </c>
      <c r="I30" s="152">
        <f t="shared" si="0"/>
        <v>0</v>
      </c>
    </row>
    <row r="31" spans="1:9" ht="25.5" customHeight="1" x14ac:dyDescent="0.25">
      <c r="A31" s="136">
        <v>42104005</v>
      </c>
      <c r="B31" s="147" t="s">
        <v>142</v>
      </c>
      <c r="C31" s="166">
        <v>0</v>
      </c>
      <c r="D31" s="129"/>
      <c r="E31" s="136">
        <v>31104005</v>
      </c>
      <c r="F31" s="137" t="s">
        <v>143</v>
      </c>
      <c r="G31" s="166">
        <v>0</v>
      </c>
      <c r="I31" s="152">
        <f t="shared" si="0"/>
        <v>0</v>
      </c>
    </row>
    <row r="32" spans="1:9" ht="25.5" customHeight="1" x14ac:dyDescent="0.25">
      <c r="A32" s="135">
        <v>42105</v>
      </c>
      <c r="B32" s="45" t="s">
        <v>24</v>
      </c>
      <c r="C32" s="166">
        <v>0</v>
      </c>
      <c r="D32" s="129"/>
      <c r="E32" s="135">
        <v>31105</v>
      </c>
      <c r="F32" s="138" t="s">
        <v>144</v>
      </c>
      <c r="G32" s="166">
        <v>0</v>
      </c>
      <c r="I32" s="152">
        <f t="shared" si="0"/>
        <v>0</v>
      </c>
    </row>
    <row r="33" spans="1:9" ht="25.5" customHeight="1" x14ac:dyDescent="0.25">
      <c r="A33" s="136">
        <v>42105001</v>
      </c>
      <c r="B33" s="147" t="s">
        <v>145</v>
      </c>
      <c r="C33" s="166">
        <v>0</v>
      </c>
      <c r="D33" s="129"/>
      <c r="E33" s="136">
        <v>31105001</v>
      </c>
      <c r="F33" s="137" t="s">
        <v>146</v>
      </c>
      <c r="G33" s="166">
        <v>0</v>
      </c>
      <c r="I33" s="152">
        <f t="shared" si="0"/>
        <v>0</v>
      </c>
    </row>
    <row r="34" spans="1:9" ht="25.5" customHeight="1" x14ac:dyDescent="0.25">
      <c r="A34" s="136">
        <v>42105002</v>
      </c>
      <c r="B34" s="147" t="s">
        <v>147</v>
      </c>
      <c r="C34" s="166">
        <v>0</v>
      </c>
      <c r="D34" s="129"/>
      <c r="E34" s="136">
        <v>31105002</v>
      </c>
      <c r="F34" s="137" t="s">
        <v>148</v>
      </c>
      <c r="G34" s="166">
        <v>0</v>
      </c>
      <c r="I34" s="152">
        <f t="shared" si="0"/>
        <v>0</v>
      </c>
    </row>
    <row r="35" spans="1:9" ht="25.5" customHeight="1" x14ac:dyDescent="0.25">
      <c r="A35" s="136">
        <v>42105003</v>
      </c>
      <c r="B35" s="147" t="s">
        <v>149</v>
      </c>
      <c r="C35" s="166">
        <v>0</v>
      </c>
      <c r="D35" s="129"/>
      <c r="E35" s="136">
        <v>31105003</v>
      </c>
      <c r="F35" s="137" t="s">
        <v>150</v>
      </c>
      <c r="G35" s="166">
        <v>0</v>
      </c>
      <c r="I35" s="152">
        <f t="shared" si="0"/>
        <v>0</v>
      </c>
    </row>
    <row r="36" spans="1:9" ht="25.5" customHeight="1" x14ac:dyDescent="0.25">
      <c r="A36" s="136">
        <v>42105004</v>
      </c>
      <c r="B36" s="147" t="s">
        <v>151</v>
      </c>
      <c r="C36" s="166">
        <v>0</v>
      </c>
      <c r="D36" s="129"/>
      <c r="E36" s="136">
        <v>31105004</v>
      </c>
      <c r="F36" s="137" t="s">
        <v>152</v>
      </c>
      <c r="G36" s="166">
        <v>0</v>
      </c>
      <c r="I36" s="152">
        <f t="shared" si="0"/>
        <v>0</v>
      </c>
    </row>
    <row r="37" spans="1:9" ht="25.5" customHeight="1" x14ac:dyDescent="0.25">
      <c r="A37" s="136">
        <v>42105005</v>
      </c>
      <c r="B37" s="147" t="s">
        <v>153</v>
      </c>
      <c r="C37" s="166">
        <v>0</v>
      </c>
      <c r="D37" s="129"/>
      <c r="E37" s="136">
        <v>31105005</v>
      </c>
      <c r="F37" s="137" t="s">
        <v>154</v>
      </c>
      <c r="G37" s="166">
        <v>0</v>
      </c>
      <c r="I37" s="152">
        <f t="shared" si="0"/>
        <v>0</v>
      </c>
    </row>
    <row r="38" spans="1:9" ht="25.5" customHeight="1" x14ac:dyDescent="0.25">
      <c r="A38" s="136">
        <v>42105006</v>
      </c>
      <c r="B38" s="147" t="s">
        <v>155</v>
      </c>
      <c r="C38" s="166">
        <v>0</v>
      </c>
      <c r="D38" s="129"/>
      <c r="E38" s="136">
        <v>31105006</v>
      </c>
      <c r="F38" s="137" t="s">
        <v>156</v>
      </c>
      <c r="G38" s="166">
        <v>0</v>
      </c>
      <c r="I38" s="152">
        <f t="shared" si="0"/>
        <v>0</v>
      </c>
    </row>
    <row r="39" spans="1:9" ht="25.5" customHeight="1" x14ac:dyDescent="0.25">
      <c r="A39" s="136">
        <v>42105007</v>
      </c>
      <c r="B39" s="147" t="s">
        <v>157</v>
      </c>
      <c r="C39" s="166">
        <v>0</v>
      </c>
      <c r="D39" s="129"/>
      <c r="E39" s="136">
        <v>31105007</v>
      </c>
      <c r="F39" s="137" t="s">
        <v>158</v>
      </c>
      <c r="G39" s="166">
        <v>0</v>
      </c>
      <c r="I39" s="152">
        <f t="shared" si="0"/>
        <v>0</v>
      </c>
    </row>
    <row r="40" spans="1:9" ht="25.5" customHeight="1" x14ac:dyDescent="0.25">
      <c r="A40" s="136">
        <v>42105008</v>
      </c>
      <c r="B40" s="147" t="s">
        <v>159</v>
      </c>
      <c r="C40" s="166">
        <v>0</v>
      </c>
      <c r="D40" s="129"/>
      <c r="E40" s="136">
        <v>31105008</v>
      </c>
      <c r="F40" s="137" t="s">
        <v>160</v>
      </c>
      <c r="G40" s="166">
        <v>0</v>
      </c>
      <c r="I40" s="152">
        <f t="shared" si="0"/>
        <v>0</v>
      </c>
    </row>
    <row r="41" spans="1:9" ht="25.5" customHeight="1" x14ac:dyDescent="0.25">
      <c r="A41" s="136">
        <v>42105009</v>
      </c>
      <c r="B41" s="147" t="s">
        <v>161</v>
      </c>
      <c r="C41" s="166">
        <v>0</v>
      </c>
      <c r="D41" s="129"/>
      <c r="E41" s="136">
        <v>31105009</v>
      </c>
      <c r="F41" s="137" t="s">
        <v>162</v>
      </c>
      <c r="G41" s="166">
        <v>0</v>
      </c>
      <c r="I41" s="152">
        <f t="shared" si="0"/>
        <v>0</v>
      </c>
    </row>
    <row r="42" spans="1:9" ht="25.5" customHeight="1" x14ac:dyDescent="0.25">
      <c r="A42" s="136">
        <v>42105010</v>
      </c>
      <c r="B42" s="147" t="s">
        <v>163</v>
      </c>
      <c r="C42" s="166">
        <v>0</v>
      </c>
      <c r="D42" s="129"/>
      <c r="E42" s="136">
        <v>31105010</v>
      </c>
      <c r="F42" s="137" t="s">
        <v>164</v>
      </c>
      <c r="G42" s="166">
        <v>0</v>
      </c>
      <c r="I42" s="152">
        <f t="shared" si="0"/>
        <v>0</v>
      </c>
    </row>
    <row r="43" spans="1:9" ht="25.5" customHeight="1" x14ac:dyDescent="0.25">
      <c r="A43" s="148"/>
      <c r="B43" s="46"/>
      <c r="C43" s="163"/>
      <c r="D43" s="129"/>
      <c r="E43" s="135">
        <v>31106</v>
      </c>
      <c r="F43" s="138" t="s">
        <v>165</v>
      </c>
      <c r="G43" s="166">
        <v>0</v>
      </c>
      <c r="I43" s="152">
        <f t="shared" si="0"/>
        <v>0</v>
      </c>
    </row>
    <row r="44" spans="1:9" ht="25.5" customHeight="1" x14ac:dyDescent="0.25">
      <c r="A44" s="149"/>
      <c r="B44" s="46"/>
      <c r="C44" s="163"/>
      <c r="D44" s="129"/>
      <c r="E44" s="136">
        <v>31106001</v>
      </c>
      <c r="F44" s="137" t="s">
        <v>166</v>
      </c>
      <c r="G44" s="166">
        <v>0</v>
      </c>
      <c r="I44" s="152">
        <f t="shared" si="0"/>
        <v>0</v>
      </c>
    </row>
    <row r="45" spans="1:9" ht="25.5" customHeight="1" x14ac:dyDescent="0.25">
      <c r="A45" s="148"/>
      <c r="B45" s="46"/>
      <c r="C45" s="163"/>
      <c r="D45" s="129"/>
      <c r="E45" s="136">
        <v>31106002</v>
      </c>
      <c r="F45" s="137" t="s">
        <v>167</v>
      </c>
      <c r="G45" s="166">
        <v>0</v>
      </c>
      <c r="I45" s="152">
        <f t="shared" si="0"/>
        <v>0</v>
      </c>
    </row>
    <row r="46" spans="1:9" ht="25.5" customHeight="1" x14ac:dyDescent="0.25">
      <c r="A46" s="148"/>
      <c r="B46" s="46"/>
      <c r="C46" s="163"/>
      <c r="D46" s="129"/>
      <c r="E46" s="136">
        <v>31106003</v>
      </c>
      <c r="F46" s="137" t="s">
        <v>201</v>
      </c>
      <c r="G46" s="166">
        <v>0</v>
      </c>
      <c r="I46" s="152">
        <f t="shared" si="0"/>
        <v>0</v>
      </c>
    </row>
    <row r="47" spans="1:9" ht="25.5" customHeight="1" thickBot="1" x14ac:dyDescent="0.3">
      <c r="A47" s="139"/>
      <c r="B47" s="47"/>
      <c r="C47" s="163"/>
      <c r="D47" s="130"/>
      <c r="E47" s="139"/>
      <c r="F47" s="47"/>
      <c r="G47" s="167"/>
      <c r="I47" s="152">
        <f t="shared" si="0"/>
        <v>0</v>
      </c>
    </row>
    <row r="48" spans="1:9" ht="25.5" customHeight="1" thickTop="1" thickBot="1" x14ac:dyDescent="0.25">
      <c r="A48" s="150"/>
      <c r="B48" s="48" t="s">
        <v>168</v>
      </c>
      <c r="C48" s="168">
        <f>SUM(C7:C47)</f>
        <v>1642872</v>
      </c>
      <c r="D48" s="131"/>
      <c r="E48" s="140"/>
      <c r="F48" s="48" t="s">
        <v>42</v>
      </c>
      <c r="G48" s="168">
        <f>SUM(G7:G47)</f>
        <v>774979.6</v>
      </c>
      <c r="I48" s="49">
        <f>G48-C48</f>
        <v>-867892.4</v>
      </c>
    </row>
    <row r="49" spans="1:9" ht="25.5" customHeight="1" thickBot="1" x14ac:dyDescent="0.35">
      <c r="A49" s="151"/>
      <c r="B49" s="50" t="s">
        <v>169</v>
      </c>
      <c r="C49" s="164"/>
      <c r="D49" s="132"/>
      <c r="E49" s="141"/>
      <c r="F49" s="51"/>
      <c r="G49" s="169"/>
      <c r="I49" s="52">
        <f>'بيانات الالتزامات وصافي الاصول'!E27</f>
        <v>12562080.75</v>
      </c>
    </row>
    <row r="50" spans="1:9" ht="25.5" customHeight="1" thickBot="1" x14ac:dyDescent="0.25">
      <c r="A50" s="142"/>
      <c r="B50" s="53" t="s">
        <v>170</v>
      </c>
      <c r="C50" s="165"/>
      <c r="D50" s="133"/>
      <c r="E50" s="142"/>
      <c r="F50" s="53"/>
      <c r="G50" s="170"/>
      <c r="I50" s="54">
        <f>I48+I49</f>
        <v>11694188.35</v>
      </c>
    </row>
    <row r="51" spans="1:9" ht="15" thickTop="1" x14ac:dyDescent="0.2"/>
    <row r="53" spans="1:9" x14ac:dyDescent="0.2">
      <c r="I53" s="229">
        <f>I50-'بيانات الالتزامات وصافي الاصول'!D27</f>
        <v>0</v>
      </c>
    </row>
  </sheetData>
  <mergeCells count="4">
    <mergeCell ref="I5:I6"/>
    <mergeCell ref="A5:C5"/>
    <mergeCell ref="E5:G5"/>
    <mergeCell ref="A2:I2"/>
  </mergeCells>
  <pageMargins left="0" right="0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سعيد الفهمي</cp:lastModifiedBy>
  <cp:lastPrinted>2023-10-20T13:49:12Z</cp:lastPrinted>
  <dcterms:created xsi:type="dcterms:W3CDTF">2019-03-19T22:52:13Z</dcterms:created>
  <dcterms:modified xsi:type="dcterms:W3CDTF">2023-10-20T13:49:50Z</dcterms:modified>
</cp:coreProperties>
</file>